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liagroup.sharepoint.com/sites/DynamicSecurityAssessment/Fraunhofer IEE/22_IAP6_BP-SysOp/02_Documents/05_Market Evaluation/Submission/"/>
    </mc:Choice>
  </mc:AlternateContent>
  <xr:revisionPtr revIDLastSave="245" documentId="11_19C360C00995035520DE26984C4237D1D850C181" xr6:coauthVersionLast="47" xr6:coauthVersionMax="47" xr10:uidLastSave="{65CFCB9D-BD11-4DF5-9A15-C520F3B54723}"/>
  <workbookProtection workbookAlgorithmName="SHA-512" workbookHashValue="5kfSBmkr8+7Vrti8Fip9ALN/MrnK2/dH7zn62AxWofsfogQGC4H7Y+DShOd3EYwu6M0YXl012u/GwE2yp30+eg==" workbookSaltValue="4I6g/fx94XYDfvM6ZR2quw==" workbookSpinCount="100000" lockStructure="1"/>
  <bookViews>
    <workbookView xWindow="-110" yWindow="-110" windowWidth="19420" windowHeight="10420" activeTab="3" xr2:uid="{00000000-000D-0000-FFFF-FFFF00000000}"/>
  </bookViews>
  <sheets>
    <sheet name="00 Editing Note" sheetId="4" r:id="rId1"/>
    <sheet name="01 Content" sheetId="5" r:id="rId2"/>
    <sheet name="02 DSA &amp; Extended Func." sheetId="11" r:id="rId3"/>
    <sheet name="03 IT-related topics" sheetId="9" r:id="rId4"/>
    <sheet name="Summary" sheetId="10" state="hidden" r:id="rId5"/>
    <sheet name="Steuerung" sheetId="7" state="hidden" r:id="rId6"/>
  </sheets>
  <definedNames>
    <definedName name="_xlnm._FilterDatabase" localSheetId="2" hidden="1">'02 DSA &amp; Extended Func.'!$B$3:$E$4</definedName>
    <definedName name="_xlnm._FilterDatabase" localSheetId="3" hidden="1">'03 IT-related topics'!$B$3:$D$4</definedName>
    <definedName name="_xlnm.Print_Area" localSheetId="1">'01 Content'!$A$1:$C$20</definedName>
    <definedName name="_xlnm.Print_Area" localSheetId="2">'02 DSA &amp; Extended Func.'!$A$1:$E$24</definedName>
    <definedName name="_xlnm.Print_Area" localSheetId="3">'03 IT-related topics'!$A$1:$D$25</definedName>
    <definedName name="Kategori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5" l="1"/>
  <c r="C12" i="5"/>
  <c r="C11" i="5"/>
  <c r="C10" i="5"/>
  <c r="C9" i="5"/>
  <c r="C8" i="5"/>
  <c r="C7" i="5"/>
  <c r="D4" i="10"/>
  <c r="C4" i="10"/>
  <c r="C12" i="7" l="1"/>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D62" i="7" s="1"/>
  <c r="C63" i="7"/>
  <c r="C64" i="7"/>
  <c r="C65" i="7"/>
  <c r="C66" i="7"/>
  <c r="C67" i="7"/>
  <c r="C68" i="7"/>
  <c r="C69" i="7"/>
  <c r="C70" i="7"/>
  <c r="C71" i="7"/>
  <c r="C11" i="7"/>
  <c r="H32" i="7"/>
  <c r="H31" i="7"/>
  <c r="H30" i="7"/>
  <c r="H29" i="7"/>
  <c r="H28" i="7"/>
  <c r="H27" i="7"/>
  <c r="H26" i="7"/>
  <c r="H25" i="7"/>
  <c r="H24" i="7"/>
  <c r="H23" i="7"/>
  <c r="H22" i="7"/>
  <c r="H21" i="7"/>
  <c r="H20" i="7"/>
  <c r="H19" i="7"/>
  <c r="H18" i="7"/>
  <c r="H17" i="7"/>
  <c r="H16" i="7"/>
  <c r="H15" i="7"/>
  <c r="H14" i="7"/>
  <c r="H13" i="7"/>
  <c r="H12" i="7"/>
  <c r="H11" i="7"/>
  <c r="D36" i="7" l="1"/>
  <c r="D37" i="7"/>
  <c r="D39" i="7"/>
  <c r="D40" i="7"/>
  <c r="D41" i="7"/>
  <c r="D42" i="7"/>
  <c r="D43" i="7"/>
  <c r="D44" i="7"/>
  <c r="D45" i="7"/>
  <c r="D46" i="7"/>
  <c r="D47" i="7"/>
  <c r="D48" i="7"/>
  <c r="D49" i="7"/>
  <c r="D50" i="7"/>
  <c r="D51" i="7"/>
  <c r="D52" i="7"/>
  <c r="D53" i="7"/>
  <c r="D54" i="7"/>
  <c r="D56" i="7"/>
  <c r="D57" i="7"/>
  <c r="D58" i="7"/>
  <c r="D59" i="7"/>
  <c r="D60" i="7"/>
  <c r="D61" i="7"/>
  <c r="C5" i="10"/>
  <c r="D5" i="10" l="1"/>
  <c r="C17" i="5"/>
  <c r="I12" i="7" l="1"/>
  <c r="I13" i="7"/>
  <c r="I14" i="7"/>
  <c r="I15" i="7"/>
  <c r="I16" i="7"/>
  <c r="I17" i="7"/>
  <c r="I18" i="7"/>
  <c r="I19" i="7"/>
  <c r="I20" i="7"/>
  <c r="I21" i="7"/>
  <c r="I22" i="7"/>
  <c r="I23" i="7"/>
  <c r="I24" i="7"/>
  <c r="I25" i="7"/>
  <c r="I26" i="7"/>
  <c r="I27" i="7"/>
  <c r="I28" i="7"/>
  <c r="I29" i="7"/>
  <c r="I30" i="7"/>
  <c r="I31" i="7"/>
  <c r="I32" i="7"/>
  <c r="I11" i="7"/>
  <c r="D11" i="7"/>
  <c r="D12" i="7"/>
  <c r="D13" i="7"/>
  <c r="D14" i="7"/>
  <c r="D15" i="7"/>
  <c r="D16" i="7"/>
  <c r="D17" i="7"/>
  <c r="D18" i="7"/>
  <c r="D19" i="7"/>
  <c r="D20" i="7"/>
  <c r="D21" i="7"/>
  <c r="D22" i="7"/>
  <c r="D23" i="7"/>
  <c r="D24" i="7"/>
  <c r="D25" i="7"/>
  <c r="D26" i="7"/>
  <c r="D27" i="7"/>
  <c r="D28" i="7"/>
  <c r="D29" i="7"/>
  <c r="D30" i="7"/>
  <c r="D31" i="7"/>
  <c r="D32" i="7"/>
  <c r="D33" i="7"/>
  <c r="D34" i="7"/>
  <c r="D35" i="7"/>
  <c r="C16" i="5"/>
  <c r="B2" i="5" l="1"/>
</calcChain>
</file>

<file path=xl/sharedStrings.xml><?xml version="1.0" encoding="utf-8"?>
<sst xmlns="http://schemas.openxmlformats.org/spreadsheetml/2006/main" count="363" uniqueCount="213">
  <si>
    <t xml:space="preserve">Market Sounding/Evaluation for potential vendors of systems for Dynamic Security Assessment
</t>
  </si>
  <si>
    <t>Notes for the vendor on the processing of the present document</t>
  </si>
  <si>
    <t xml:space="preserve">Unless 50Hertz specifically asks for additional documents in the task or question, please do not attach any additional documents from which the answer or processing of a task or question could result.
</t>
  </si>
  <si>
    <t xml:space="preserve">Please save the response document you edited in MS Office Excel format with the following name: MEV_DSA_for_50Hertz_&lt;Name Provider&gt;.xlsx.
Unfortunately, providing the response document in pdf format cannot be accepted.
</t>
  </si>
  <si>
    <t>01 Content</t>
  </si>
  <si>
    <t>02 DSA &amp; Extended Functionality</t>
  </si>
  <si>
    <t>2.1</t>
  </si>
  <si>
    <t>2.2</t>
  </si>
  <si>
    <t>2.3</t>
  </si>
  <si>
    <t>2.4</t>
  </si>
  <si>
    <t>2.5</t>
  </si>
  <si>
    <t>03 IT-related questions</t>
  </si>
  <si>
    <t>3.1</t>
  </si>
  <si>
    <t>3.2</t>
  </si>
  <si>
    <t>Attachment</t>
  </si>
  <si>
    <t>1</t>
  </si>
  <si>
    <t>MCCSng_Ext-System_Integration_Scenarios.pdf</t>
  </si>
  <si>
    <t>2.</t>
  </si>
  <si>
    <t>Questions about DSA competences</t>
  </si>
  <si>
    <t>Explanation/Details/Specification</t>
  </si>
  <si>
    <t>Industry Knowledge and Experience</t>
  </si>
  <si>
    <t>2.1.1</t>
  </si>
  <si>
    <t>Please describe your knowledge and experience in the field of energy and electric power systems.</t>
  </si>
  <si>
    <t>2.1.2</t>
  </si>
  <si>
    <t>What knowledge and experience do you have in dynamic network analysis, especially DSA?</t>
  </si>
  <si>
    <t>2.1.3</t>
  </si>
  <si>
    <t>2.1.4</t>
  </si>
  <si>
    <t>Is your company involved in research projects concerning DSA? If yes, which?</t>
  </si>
  <si>
    <t>2.1.5</t>
  </si>
  <si>
    <t>RMS Calculation</t>
  </si>
  <si>
    <t>2.2.1</t>
  </si>
  <si>
    <t>Is there a functionality to perform dynamic RMS simulations (positive sequence)?</t>
  </si>
  <si>
    <t>2.2.2</t>
  </si>
  <si>
    <t>2.2.3</t>
  </si>
  <si>
    <t>Are there reference benchmarks to compare the performance of the RMS tools with common network calculation software (PowerFactory, PSS/E, NEPLAN, ...)?</t>
  </si>
  <si>
    <t>2.2.4</t>
  </si>
  <si>
    <t>Is there functionality for dynamic, time-domain calculation of transient stability criteria?</t>
  </si>
  <si>
    <t>2.2.5</t>
  </si>
  <si>
    <t>2.2.6</t>
  </si>
  <si>
    <t>2.2.7</t>
  </si>
  <si>
    <t>2.2.8</t>
  </si>
  <si>
    <t>Does the tool support stability indicators? If yes, which ones?</t>
  </si>
  <si>
    <t>2.2.9</t>
  </si>
  <si>
    <t>2.2.10</t>
  </si>
  <si>
    <t>Can the tool assess stability reserves? If yes, for which stability criteria?</t>
  </si>
  <si>
    <t>2.2.11</t>
  </si>
  <si>
    <t>Can customized methods to analyze stability criteria be implemented?</t>
  </si>
  <si>
    <t>Dynamize grid models</t>
  </si>
  <si>
    <t>2.3.1</t>
  </si>
  <si>
    <t>Can the tool do plausibility checks of network data? If yes, which checks are provided?</t>
  </si>
  <si>
    <t>Dynamize Grid Models</t>
  </si>
  <si>
    <t>2.3.2</t>
  </si>
  <si>
    <t>Does the tool offer functionalities to consider the modelling of protection systems and their response in dynamic simulations?</t>
  </si>
  <si>
    <t>2.3.3</t>
  </si>
  <si>
    <t>Is UCTE DEF supported?</t>
  </si>
  <si>
    <t>2.3.4</t>
  </si>
  <si>
    <t>Is CGMES supported?</t>
  </si>
  <si>
    <t>2.3.5</t>
  </si>
  <si>
    <t>2.3.6</t>
  </si>
  <si>
    <t>2.3.7</t>
  </si>
  <si>
    <t>How and to what extend does the internal data structure of the tool differ from CGMES? If possible, please provide an overview of the internal data structure.</t>
  </si>
  <si>
    <t>2.3.8</t>
  </si>
  <si>
    <t>Are formats for dynamic models supported  (e.g. DLL, FMI, Modelica)? If yes, which?</t>
  </si>
  <si>
    <t>2.3.9</t>
  </si>
  <si>
    <t>Does the tool allow for user defined dynamic controller models?</t>
  </si>
  <si>
    <t>Frequency-domain calculation (Modal Analysis)</t>
  </si>
  <si>
    <t>2.4.1</t>
  </si>
  <si>
    <t>Can the tool calculate small-signal stability by modal analysis of the linearized dynamic system model?</t>
  </si>
  <si>
    <t>2.4.2</t>
  </si>
  <si>
    <t>Does the tool offer functionalities for the conversion between time- and frequency-domain? (e.g. DFT, prony analysis)</t>
  </si>
  <si>
    <t>Long-term voltage stability</t>
  </si>
  <si>
    <t>2.5.1</t>
  </si>
  <si>
    <t>Can the tool assess long-term voltage stability?</t>
  </si>
  <si>
    <t>2.5.1.1</t>
  </si>
  <si>
    <t>2.5.2</t>
  </si>
  <si>
    <t>2.5.3</t>
  </si>
  <si>
    <t>Does the tool support modal analysis of the reduced power flow jacobian?</t>
  </si>
  <si>
    <t>2.5.3.1</t>
  </si>
  <si>
    <t>2.5.3.2</t>
  </si>
  <si>
    <t>2.6</t>
  </si>
  <si>
    <t>Countermeasures</t>
  </si>
  <si>
    <t>2.6.1</t>
  </si>
  <si>
    <t>2.6.2</t>
  </si>
  <si>
    <t>2.6.3</t>
  </si>
  <si>
    <t>2.6.4</t>
  </si>
  <si>
    <t>Can countermeasures be included in the visualization/graphical representation?</t>
  </si>
  <si>
    <t>2.6.5</t>
  </si>
  <si>
    <t>Can the countermeasures be adapted and reevaluated interatctively in the graphical representation?</t>
  </si>
  <si>
    <t>2.7</t>
  </si>
  <si>
    <t>General Requirements</t>
  </si>
  <si>
    <t>2.7.1</t>
  </si>
  <si>
    <t>Which calculation methods are offered for the analysis of electric power systems?</t>
  </si>
  <si>
    <t>General</t>
  </si>
  <si>
    <t>2.7.2</t>
  </si>
  <si>
    <t>Can the tool do plausibility checks of calculation results? If yes, which checks are provided?</t>
  </si>
  <si>
    <t>2.7.3</t>
  </si>
  <si>
    <t>Can probabilistic forecasting (30 min - 6h) be considered?</t>
  </si>
  <si>
    <t>2.7.4</t>
  </si>
  <si>
    <t>Can relative outage probabilities be considered?</t>
  </si>
  <si>
    <t>2.7.5</t>
  </si>
  <si>
    <t>Do you offer AI based methods (e.g. for contingency screening)? If yes, which?</t>
  </si>
  <si>
    <t>2.7.6</t>
  </si>
  <si>
    <t>2.7.7</t>
  </si>
  <si>
    <t>2.7.8</t>
  </si>
  <si>
    <t>Is there support for graphical representation of large transmission systems?</t>
  </si>
  <si>
    <t>2.7.9</t>
  </si>
  <si>
    <t>Is there a simple and intuitive visualization that summarizes the system state (e.g traffic lights or similar)?</t>
  </si>
  <si>
    <t>2.7.10</t>
  </si>
  <si>
    <t>Is offline mode supported (e.g. for training of operators)?</t>
  </si>
  <si>
    <t>2.7.11</t>
  </si>
  <si>
    <t>Is there an archiving function (e.g to evaluate decisions taken by the operator in retrospect)?</t>
  </si>
  <si>
    <t>2.7.12</t>
  </si>
  <si>
    <t>2.7.13</t>
  </si>
  <si>
    <t xml:space="preserve">Can data from field measurements (PMU, WAMS, SCADA, etc.) be interfaced with the DSA tools? </t>
  </si>
  <si>
    <t>2.7.14</t>
  </si>
  <si>
    <t>2.7.15</t>
  </si>
  <si>
    <t>Please describe the process for operational data (e.g. switching states, node voltages, branch currents from SCADA systems) to be imported in the DSA tool, ensuring a plausible and realistic initial state for the RMS calculation.</t>
  </si>
  <si>
    <t>3</t>
  </si>
  <si>
    <t>General IT-releated questions</t>
  </si>
  <si>
    <t>Vendor response</t>
  </si>
  <si>
    <t>Modularity, Programming Interfaces and IT-Services</t>
  </si>
  <si>
    <t>3.1.1</t>
  </si>
  <si>
    <t>Can the different functionalities be supplied in a modular manner?</t>
  </si>
  <si>
    <t>3.1.2</t>
  </si>
  <si>
    <t>To what extend does the tool allow programmability within the tool itself?</t>
  </si>
  <si>
    <t>3.1.3</t>
  </si>
  <si>
    <t>What operating systems are supported?</t>
  </si>
  <si>
    <t>3.1.4</t>
  </si>
  <si>
    <t>Are there dependencies on other software (databases, middleware, …) to be able to run the sofware? If yes, please name the dependecies.</t>
  </si>
  <si>
    <t>3.1.5</t>
  </si>
  <si>
    <t>Can you run the software in (docker-) containers?</t>
  </si>
  <si>
    <t>3.1.5.1</t>
  </si>
  <si>
    <t>If (3.1.5) yes: Are images available?</t>
  </si>
  <si>
    <t>3.1.5.2</t>
  </si>
  <si>
    <t>If (3.1.5) yes: Do you offer Images using Windows as base image?</t>
  </si>
  <si>
    <t>3.1.5.3</t>
  </si>
  <si>
    <t>If (3.1.5) yes: Do you offer Images using Linux as base image?</t>
  </si>
  <si>
    <t>3.1.6</t>
  </si>
  <si>
    <t>Can the software be run in engine mode (simply as a service without UI and without user interaction)?</t>
  </si>
  <si>
    <t>3.1.6.1</t>
  </si>
  <si>
    <t>If (3.1.6) yes: Which protocols are supported (REST, gRCP, Kafka)?</t>
  </si>
  <si>
    <t>3.1.6.2</t>
  </si>
  <si>
    <t>If (3.1.6) yes: Which functionalities are exposed via API's?</t>
  </si>
  <si>
    <t>3.1.7</t>
  </si>
  <si>
    <t>Is it possible to connect external components (e.g. solvers)?</t>
  </si>
  <si>
    <t>3.1.8</t>
  </si>
  <si>
    <t>Does the system support parallelization of operations?</t>
  </si>
  <si>
    <t>3.1.8.1</t>
  </si>
  <si>
    <t>If (3.1.8) yes: What are the adjustable parameters for parallelzation?</t>
  </si>
  <si>
    <t>3.1.9</t>
  </si>
  <si>
    <t>What kind of deployment models are supported (Local/SaaS/Cloud/hybrid)?</t>
  </si>
  <si>
    <t>3.1.10</t>
  </si>
  <si>
    <r>
      <t>Which integration scenarios presented in the attached document "</t>
    </r>
    <r>
      <rPr>
        <i/>
        <sz val="9"/>
        <rFont val="Arial"/>
        <family val="2"/>
      </rPr>
      <t>MCCSng_Ext-System_Integration_Scenarios.pdf"</t>
    </r>
    <r>
      <rPr>
        <sz val="9"/>
        <rFont val="Arial"/>
        <family val="2"/>
      </rPr>
      <t xml:space="preserve"> are you able to realize with your technology stack enabling DSA?</t>
    </r>
  </si>
  <si>
    <t>3.1.11.</t>
  </si>
  <si>
    <t>Can you provide a Web UI? If yes, provide at least 3 sample screenshots.</t>
  </si>
  <si>
    <t>IT-support</t>
  </si>
  <si>
    <t>3.2.1</t>
  </si>
  <si>
    <t>3.2.1.1</t>
  </si>
  <si>
    <t>3.2.2</t>
  </si>
  <si>
    <t>3.2.3</t>
  </si>
  <si>
    <t>3.2.4</t>
  </si>
  <si>
    <t>What kind of protection is used (USB-dongle, Software License, etc.) and how is it technically organized, especially for the container mode?</t>
  </si>
  <si>
    <t>Topic</t>
  </si>
  <si>
    <t>Sum answer "yes"</t>
  </si>
  <si>
    <t>Total number of answers</t>
  </si>
  <si>
    <t>03 IT-related topics</t>
  </si>
  <si>
    <t>Scale 1</t>
  </si>
  <si>
    <t>Scale 2</t>
  </si>
  <si>
    <t>Y/N</t>
  </si>
  <si>
    <t>very high</t>
  </si>
  <si>
    <t>yes</t>
  </si>
  <si>
    <t>high</t>
  </si>
  <si>
    <t>no</t>
  </si>
  <si>
    <t>medium</t>
  </si>
  <si>
    <t>low</t>
  </si>
  <si>
    <t>none</t>
  </si>
  <si>
    <t>very low</t>
  </si>
  <si>
    <t>Question</t>
  </si>
  <si>
    <t>Weight</t>
  </si>
  <si>
    <t>Answer</t>
  </si>
  <si>
    <t>Sum</t>
  </si>
  <si>
    <t>2.3.10</t>
  </si>
  <si>
    <t>2.6.6</t>
  </si>
  <si>
    <t>If (2.2.4) yes, can short-circuit assessments (FRT) be performed?</t>
  </si>
  <si>
    <t>If (2.2.4) yes, can topology changes be taken into account (breaker opening, line tripping, etc.)?</t>
  </si>
  <si>
    <t>If (2.2.4) yes, can events be applied to controller parameter settings (e.g. active power setpoint)?</t>
  </si>
  <si>
    <t>If yes (2.2.8), can the stability indicators be monitored during time-domain simulation (as oposed to post-processing)?</t>
  </si>
  <si>
    <t>If (2.3.4) yes, which versions are supported?</t>
  </si>
  <si>
    <t>If (2.3.4) yes, which profiles are supported (e.g. SSH, contingencies, etc.)?</t>
  </si>
  <si>
    <t>If yes (2.5.1), is there support for reactive power reserve calculation?</t>
  </si>
  <si>
    <t>If yes (2.5.3), is there support for participation factors (bus, branch, generator)?</t>
  </si>
  <si>
    <t>If yes (2.5.3), is there support for sensitivity analysis (e.g., dV/dQ sensitivity)?</t>
  </si>
  <si>
    <t>If yes (2.7.6), in which DSA modules/steps are the methods used?</t>
  </si>
  <si>
    <t>If yes (2.7.13), which interfaces are used?</t>
  </si>
  <si>
    <t>Can methods for contingency screening be applied?</t>
  </si>
  <si>
    <t>Does the tool offer optimization methods with objectives/constraints e.g. for dynamic stability, OPF voltage/reactive power, congestion management or redispatch?</t>
  </si>
  <si>
    <t>Can a customized logic/method for derivation of countermeasure be applied?</t>
  </si>
  <si>
    <t>Which standard dynamic models are supported in which versions (e.g. WECC, IEC, IEEE, …)?</t>
  </si>
  <si>
    <t>Does the tool support PV-/QV-curves?</t>
  </si>
  <si>
    <t>Can the tool propose countermeasures upon detection of stability issues? If yes, which ones?</t>
  </si>
  <si>
    <t xml:space="preserve">If yes (2.6.1), can the countermeasures be ranked (e.g. according to efficiency, cost, etc.)? </t>
  </si>
  <si>
    <t>If yes (2.6.1), can the countermeasures  be modified by the operator and reevaluated by the tool?</t>
  </si>
  <si>
    <r>
      <t xml:space="preserve">Explanation/Details/Specification
</t>
    </r>
    <r>
      <rPr>
        <sz val="11"/>
        <color theme="0"/>
        <rFont val="Arial"/>
        <family val="2"/>
      </rPr>
      <t>Provide additional comments/explanations here</t>
    </r>
  </si>
  <si>
    <t>Category</t>
  </si>
  <si>
    <r>
      <rPr>
        <b/>
        <sz val="12"/>
        <color theme="0"/>
        <rFont val="Arial"/>
        <family val="2"/>
      </rPr>
      <t>Vendor Response</t>
    </r>
    <r>
      <rPr>
        <sz val="11"/>
        <color theme="0"/>
        <rFont val="Arial"/>
        <family val="2"/>
      </rPr>
      <t xml:space="preserve">
Select answer from dropdown or leave blank</t>
    </r>
  </si>
  <si>
    <t xml:space="preserve">Please enter your responses in the designated "Vendor Response" and/or "Explanation/Details/Specification" column of the respective Task and Question Tables.
The light orange colorization indicates, where to answer a specific question.
</t>
  </si>
  <si>
    <t xml:space="preserve">If possible, keep your additional provided comments short and precise. If necessary, you can include one-to-one references to attached files (concrete graphics and/or individual MS PowerPoint slides, etc.) in the respective answer fields.
</t>
  </si>
  <si>
    <t xml:space="preserve">This market evaluation is intended to be used by the vendor to answer or process questions or tasks related to 50hertz's Dynamic Security Assessment Initiative.
In this context, please note the following processing instructions:
</t>
  </si>
  <si>
    <t>Please describe (name, customer is not relevant) at least 3 reference projects for the implementation of dynamic network calculations and specify the following information: goal of the project, topics/areas of interest, calculation types/methods.</t>
  </si>
  <si>
    <t>Can you provide a product demo that covers the functionality of the queries listed below as far as possible. The product demo shoud be based on a grid with 14.000 nodes calculating RMS simulations of 600 contigencies  (short circuit events) with 150 miliseconds clearing time each. The calculation should be finished in within 15 minutes. Please indicate the ability by clicking yes but do not deliver a demo directly.</t>
  </si>
  <si>
    <t>Is it possible to provide a demo version of the RMS simulation that can be run in 50Hertz's IT environment? The demo version should include the Texas Test System with its dynamic controllers (Link: https://electricgrids.engr.tamu.edu/electric-grid-test-cases/activsg2000/) or a test system with similar characteristics. Please indicate the ability by clicking yes but do not deliver a demo directly.</t>
  </si>
  <si>
    <t>Please describe your licensing model.</t>
  </si>
  <si>
    <t>Does the vendor offer IT-support for example 24/7 or business hours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</si>
</sst>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indexed="8"/>
      <name val="Calibri"/>
      <family val="2"/>
    </font>
    <font>
      <sz val="9"/>
      <color theme="1"/>
      <name val="Arial"/>
      <family val="2"/>
    </font>
    <font>
      <b/>
      <sz val="9"/>
      <color theme="0"/>
      <name val="Arial"/>
      <family val="2"/>
    </font>
    <font>
      <b/>
      <sz val="9"/>
      <name val="Arial"/>
      <family val="2"/>
    </font>
    <font>
      <sz val="9"/>
      <name val="Arial"/>
      <family val="2"/>
    </font>
    <font>
      <b/>
      <sz val="9"/>
      <color theme="1"/>
      <name val="Arial"/>
      <family val="2"/>
    </font>
    <font>
      <u/>
      <sz val="11"/>
      <color theme="10"/>
      <name val="Calibri"/>
      <family val="2"/>
      <scheme val="minor"/>
    </font>
    <font>
      <sz val="9"/>
      <color rgb="FF000873"/>
      <name val="Arial"/>
      <family val="2"/>
    </font>
    <font>
      <sz val="8"/>
      <name val="Calibri"/>
      <family val="2"/>
      <scheme val="minor"/>
    </font>
    <font>
      <b/>
      <sz val="11"/>
      <color theme="1"/>
      <name val="Calibri"/>
      <family val="2"/>
      <scheme val="minor"/>
    </font>
    <font>
      <b/>
      <sz val="11"/>
      <color theme="1"/>
      <name val="Arial"/>
      <family val="2"/>
    </font>
    <font>
      <sz val="9"/>
      <color theme="1"/>
      <name val="Arial"/>
      <family val="2"/>
    </font>
    <font>
      <sz val="9"/>
      <color rgb="FF000000"/>
      <name val="Arial"/>
      <family val="2"/>
    </font>
    <font>
      <i/>
      <sz val="9"/>
      <name val="Arial"/>
      <family val="2"/>
    </font>
    <font>
      <strike/>
      <sz val="9"/>
      <name val="Arial"/>
      <family val="2"/>
    </font>
    <font>
      <sz val="9"/>
      <color theme="1"/>
      <name val="Arial"/>
    </font>
    <font>
      <sz val="9"/>
      <name val="Arial"/>
    </font>
    <font>
      <b/>
      <sz val="12"/>
      <color theme="0"/>
      <name val="Arial"/>
      <family val="2"/>
    </font>
    <font>
      <sz val="11"/>
      <color theme="0"/>
      <name val="Arial"/>
      <family val="2"/>
    </font>
    <font>
      <sz val="9"/>
      <color theme="0"/>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79998168889431442"/>
        <bgColor indexed="64"/>
      </patternFill>
    </fill>
    <fill>
      <patternFill patternType="solid">
        <fgColor theme="2" tint="-9.9978637043366805E-2"/>
        <bgColor indexed="64"/>
      </patternFill>
    </fill>
  </fills>
  <borders count="20">
    <border>
      <left/>
      <right/>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bottom/>
      <diagonal/>
    </border>
    <border>
      <left/>
      <right style="hair">
        <color theme="0" tint="-0.499984740745262"/>
      </right>
      <top/>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right/>
      <top style="thin">
        <color indexed="64"/>
      </top>
      <bottom/>
      <diagonal/>
    </border>
    <border>
      <left style="thin">
        <color rgb="FF000000"/>
      </left>
      <right style="thin">
        <color rgb="FF000000"/>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3">
    <xf numFmtId="0" fontId="0" fillId="0" borderId="0"/>
    <xf numFmtId="0" fontId="1" fillId="0" borderId="0"/>
    <xf numFmtId="0" fontId="7" fillId="0" borderId="0" applyNumberFormat="0" applyFill="0" applyBorder="0" applyAlignment="0" applyProtection="0"/>
  </cellStyleXfs>
  <cellXfs count="81">
    <xf numFmtId="0" fontId="0" fillId="0" borderId="0" xfId="0"/>
    <xf numFmtId="0" fontId="2" fillId="0" borderId="0" xfId="0" applyFont="1" applyAlignment="1">
      <alignment horizontal="left" vertical="top" wrapText="1" indent="1"/>
    </xf>
    <xf numFmtId="0" fontId="2" fillId="0" borderId="0" xfId="0" applyFont="1" applyAlignment="1">
      <alignment vertical="top" wrapText="1"/>
    </xf>
    <xf numFmtId="0" fontId="2" fillId="0" borderId="4" xfId="0" quotePrefix="1" applyFont="1" applyBorder="1" applyAlignment="1">
      <alignment horizontal="left" vertical="top" wrapText="1" indent="2"/>
    </xf>
    <xf numFmtId="0" fontId="2" fillId="0" borderId="0" xfId="0" applyFont="1" applyAlignment="1">
      <alignment horizontal="left" vertical="center" wrapText="1" indent="1"/>
    </xf>
    <xf numFmtId="0" fontId="6" fillId="0" borderId="0" xfId="0" applyFont="1" applyAlignment="1">
      <alignment vertical="top" wrapText="1"/>
    </xf>
    <xf numFmtId="49" fontId="8" fillId="0" borderId="0" xfId="0" applyNumberFormat="1" applyFont="1" applyAlignment="1">
      <alignment horizontal="right" vertical="top" wrapText="1" indent="1"/>
    </xf>
    <xf numFmtId="0" fontId="8" fillId="0" borderId="0" xfId="0" applyFont="1" applyAlignment="1">
      <alignment horizontal="left" vertical="top" wrapText="1" indent="1"/>
    </xf>
    <xf numFmtId="0" fontId="2" fillId="0" borderId="0" xfId="0" applyFont="1" applyAlignment="1">
      <alignment horizontal="left" vertical="center"/>
    </xf>
    <xf numFmtId="0" fontId="5" fillId="0" borderId="3" xfId="0" quotePrefix="1" applyFont="1" applyBorder="1" applyAlignment="1">
      <alignment horizontal="left" vertical="top" wrapText="1" indent="2"/>
    </xf>
    <xf numFmtId="0" fontId="5" fillId="0" borderId="2" xfId="0" applyFont="1" applyBorder="1" applyAlignment="1">
      <alignment horizontal="left" vertical="top" wrapText="1" indent="1"/>
    </xf>
    <xf numFmtId="0" fontId="2" fillId="0" borderId="0" xfId="0" applyFont="1"/>
    <xf numFmtId="0" fontId="6" fillId="0" borderId="0" xfId="0" applyFont="1"/>
    <xf numFmtId="0" fontId="3" fillId="4" borderId="1" xfId="0" applyFont="1" applyFill="1" applyBorder="1" applyAlignment="1">
      <alignment horizontal="left" vertical="center" wrapText="1" indent="1"/>
    </xf>
    <xf numFmtId="49" fontId="5" fillId="0" borderId="0" xfId="0" quotePrefix="1" applyNumberFormat="1" applyFont="1" applyAlignment="1">
      <alignment horizontal="left" vertical="center"/>
    </xf>
    <xf numFmtId="0" fontId="2" fillId="2" borderId="0" xfId="0" applyFont="1" applyFill="1" applyAlignment="1">
      <alignment horizontal="left" vertical="center"/>
    </xf>
    <xf numFmtId="49" fontId="2" fillId="0" borderId="9" xfId="0" applyNumberFormat="1" applyFont="1" applyBorder="1" applyAlignment="1">
      <alignment horizontal="left" vertical="center"/>
    </xf>
    <xf numFmtId="0" fontId="10" fillId="0" borderId="0" xfId="0" applyFont="1"/>
    <xf numFmtId="49" fontId="2" fillId="0" borderId="1" xfId="0" applyNumberFormat="1" applyFont="1" applyBorder="1" applyAlignment="1">
      <alignment horizontal="right" vertical="top" wrapText="1" indent="1"/>
    </xf>
    <xf numFmtId="0" fontId="2" fillId="0" borderId="6" xfId="0" applyFont="1" applyBorder="1" applyAlignment="1">
      <alignment horizontal="left" vertical="top" wrapText="1" indent="1"/>
    </xf>
    <xf numFmtId="49" fontId="2" fillId="0" borderId="2" xfId="0" applyNumberFormat="1" applyFont="1" applyBorder="1" applyAlignment="1">
      <alignment horizontal="right" vertical="top" wrapText="1" indent="1"/>
    </xf>
    <xf numFmtId="0" fontId="2" fillId="0" borderId="8" xfId="0" applyFont="1" applyBorder="1" applyAlignment="1">
      <alignment horizontal="left" vertical="top" wrapText="1" indent="1"/>
    </xf>
    <xf numFmtId="49" fontId="4" fillId="0" borderId="0" xfId="0" quotePrefix="1" applyNumberFormat="1" applyFont="1" applyAlignment="1">
      <alignment horizontal="left" vertical="center"/>
    </xf>
    <xf numFmtId="0" fontId="11" fillId="0" borderId="0" xfId="0" applyFont="1"/>
    <xf numFmtId="0" fontId="0" fillId="0" borderId="0" xfId="0" quotePrefix="1"/>
    <xf numFmtId="0" fontId="5" fillId="0" borderId="0" xfId="0" quotePrefix="1" applyFont="1" applyAlignment="1">
      <alignment horizontal="left" vertical="center"/>
    </xf>
    <xf numFmtId="0" fontId="2" fillId="5" borderId="1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0" borderId="11" xfId="0" applyFont="1" applyBorder="1" applyAlignment="1">
      <alignment horizontal="left" vertical="center" wrapText="1"/>
    </xf>
    <xf numFmtId="0" fontId="2" fillId="0" borderId="11" xfId="0" applyFont="1" applyBorder="1" applyAlignment="1">
      <alignment horizontal="left" vertical="center" wrapText="1"/>
    </xf>
    <xf numFmtId="49" fontId="2" fillId="0" borderId="0" xfId="0" applyNumberFormat="1" applyFont="1" applyAlignment="1">
      <alignment horizontal="left" vertical="center"/>
    </xf>
    <xf numFmtId="0" fontId="2" fillId="0" borderId="1" xfId="0" applyFont="1" applyBorder="1" applyAlignment="1">
      <alignment horizontal="left" vertical="top" wrapText="1" indent="1"/>
    </xf>
    <xf numFmtId="49" fontId="5" fillId="0" borderId="11" xfId="0" quotePrefix="1" applyNumberFormat="1" applyFont="1" applyBorder="1" applyAlignment="1">
      <alignment horizontal="left" vertical="center" wrapText="1"/>
    </xf>
    <xf numFmtId="0" fontId="2" fillId="2" borderId="11" xfId="0" applyFont="1" applyFill="1" applyBorder="1" applyAlignment="1">
      <alignment horizontal="left" vertical="center" wrapText="1"/>
    </xf>
    <xf numFmtId="49" fontId="3" fillId="2" borderId="11" xfId="0" applyNumberFormat="1" applyFont="1" applyFill="1" applyBorder="1" applyAlignment="1">
      <alignment horizontal="left" vertical="center" wrapText="1"/>
    </xf>
    <xf numFmtId="0" fontId="3" fillId="2" borderId="11" xfId="0" applyFont="1" applyFill="1" applyBorder="1" applyAlignment="1">
      <alignment horizontal="left" vertical="center" wrapText="1"/>
    </xf>
    <xf numFmtId="49" fontId="4" fillId="3" borderId="11" xfId="0" quotePrefix="1" applyNumberFormat="1" applyFont="1" applyFill="1" applyBorder="1" applyAlignment="1">
      <alignment horizontal="left" vertical="center" wrapText="1"/>
    </xf>
    <xf numFmtId="49" fontId="5" fillId="2" borderId="11" xfId="0" quotePrefix="1" applyNumberFormat="1" applyFont="1" applyFill="1" applyBorder="1" applyAlignment="1">
      <alignment horizontal="left" vertical="center" wrapText="1"/>
    </xf>
    <xf numFmtId="0" fontId="12" fillId="0" borderId="0" xfId="0" applyFont="1" applyAlignment="1">
      <alignment horizontal="left" vertical="center"/>
    </xf>
    <xf numFmtId="0" fontId="12" fillId="2" borderId="0" xfId="0" applyFont="1" applyFill="1" applyAlignment="1">
      <alignment horizontal="left" vertical="center"/>
    </xf>
    <xf numFmtId="0" fontId="13" fillId="0" borderId="11" xfId="0" applyFont="1" applyBorder="1" applyAlignment="1">
      <alignment vertical="center" wrapText="1"/>
    </xf>
    <xf numFmtId="49" fontId="12" fillId="0" borderId="10" xfId="0" applyNumberFormat="1" applyFont="1" applyBorder="1" applyAlignment="1">
      <alignment horizontal="left" vertical="center"/>
    </xf>
    <xf numFmtId="0" fontId="6" fillId="6" borderId="15" xfId="0" applyFont="1" applyFill="1" applyBorder="1" applyAlignment="1">
      <alignment horizontal="left" vertical="center"/>
    </xf>
    <xf numFmtId="0" fontId="12" fillId="6" borderId="16" xfId="0" applyFont="1" applyFill="1" applyBorder="1" applyAlignment="1">
      <alignment horizontal="left" vertical="center"/>
    </xf>
    <xf numFmtId="0" fontId="4" fillId="6" borderId="17" xfId="0" applyFont="1" applyFill="1" applyBorder="1" applyAlignment="1">
      <alignment horizontal="left" vertical="center" wrapText="1"/>
    </xf>
    <xf numFmtId="0" fontId="6" fillId="6" borderId="16" xfId="0" applyFont="1" applyFill="1" applyBorder="1" applyAlignment="1">
      <alignment horizontal="left" vertical="center"/>
    </xf>
    <xf numFmtId="49" fontId="6" fillId="6" borderId="14" xfId="0" applyNumberFormat="1" applyFont="1" applyFill="1" applyBorder="1" applyAlignment="1">
      <alignment horizontal="left" vertical="center"/>
    </xf>
    <xf numFmtId="49" fontId="6" fillId="6" borderId="9" xfId="0" applyNumberFormat="1" applyFont="1" applyFill="1" applyBorder="1" applyAlignment="1">
      <alignment horizontal="left" vertical="center"/>
    </xf>
    <xf numFmtId="49" fontId="2" fillId="0" borderId="11" xfId="0" applyNumberFormat="1" applyFont="1" applyBorder="1" applyAlignment="1">
      <alignment horizontal="left" vertical="center" wrapText="1"/>
    </xf>
    <xf numFmtId="0" fontId="5" fillId="5" borderId="11" xfId="0" applyFont="1" applyFill="1" applyBorder="1" applyAlignment="1">
      <alignment horizontal="left" vertical="center" wrapText="1"/>
    </xf>
    <xf numFmtId="49" fontId="2" fillId="0" borderId="11" xfId="0" quotePrefix="1" applyNumberFormat="1" applyFont="1" applyBorder="1" applyAlignment="1">
      <alignment horizontal="left" vertical="center" wrapText="1"/>
    </xf>
    <xf numFmtId="0" fontId="2" fillId="6" borderId="15" xfId="0" applyFont="1" applyFill="1" applyBorder="1" applyAlignment="1">
      <alignment horizontal="left" vertical="center"/>
    </xf>
    <xf numFmtId="0" fontId="2" fillId="0" borderId="11" xfId="0" quotePrefix="1" applyFont="1" applyBorder="1" applyAlignment="1">
      <alignment horizontal="left" vertical="center" wrapText="1"/>
    </xf>
    <xf numFmtId="49" fontId="2" fillId="0" borderId="10" xfId="0" applyNumberFormat="1" applyFont="1" applyBorder="1" applyAlignment="1">
      <alignment horizontal="left" vertical="center"/>
    </xf>
    <xf numFmtId="0" fontId="2" fillId="6" borderId="16" xfId="0" applyFont="1" applyFill="1" applyBorder="1" applyAlignment="1">
      <alignment horizontal="left" vertical="center"/>
    </xf>
    <xf numFmtId="49" fontId="5" fillId="2" borderId="0" xfId="0" quotePrefix="1" applyNumberFormat="1" applyFont="1" applyFill="1" applyBorder="1" applyAlignment="1">
      <alignment horizontal="left" vertical="center" wrapText="1"/>
    </xf>
    <xf numFmtId="49" fontId="15" fillId="2" borderId="11" xfId="0" quotePrefix="1" applyNumberFormat="1" applyFont="1" applyFill="1" applyBorder="1" applyAlignment="1">
      <alignment horizontal="left" vertical="center" wrapText="1"/>
    </xf>
    <xf numFmtId="0" fontId="16" fillId="0" borderId="1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6" fillId="0" borderId="11" xfId="0" quotePrefix="1" applyFont="1" applyBorder="1" applyAlignment="1">
      <alignment horizontal="left" vertical="center" wrapText="1"/>
    </xf>
    <xf numFmtId="0" fontId="16" fillId="0" borderId="0" xfId="0" applyFont="1" applyAlignment="1">
      <alignment horizontal="left" vertical="center"/>
    </xf>
    <xf numFmtId="0" fontId="12" fillId="5" borderId="0" xfId="0" applyFont="1" applyFill="1" applyAlignment="1">
      <alignment horizontal="left" vertical="center"/>
    </xf>
    <xf numFmtId="0" fontId="13" fillId="0" borderId="19" xfId="0" applyFont="1" applyBorder="1" applyAlignment="1">
      <alignment vertical="center" wrapText="1"/>
    </xf>
    <xf numFmtId="0" fontId="2" fillId="5" borderId="12" xfId="0" applyFont="1" applyFill="1" applyBorder="1" applyAlignment="1">
      <alignment horizontal="left" vertical="center" wrapText="1"/>
    </xf>
    <xf numFmtId="0" fontId="2" fillId="5" borderId="13" xfId="0" applyFont="1" applyFill="1" applyBorder="1" applyAlignment="1">
      <alignment horizontal="left" vertical="center" wrapText="1"/>
    </xf>
    <xf numFmtId="0" fontId="12" fillId="0" borderId="18" xfId="0" applyFont="1" applyBorder="1" applyAlignment="1">
      <alignment horizontal="left" vertical="center"/>
    </xf>
    <xf numFmtId="0" fontId="3" fillId="4" borderId="0" xfId="0" applyFont="1" applyFill="1" applyAlignment="1">
      <alignment horizontal="left" vertical="center" wrapText="1" indent="1"/>
    </xf>
    <xf numFmtId="0" fontId="3" fillId="4" borderId="5" xfId="0" applyFont="1" applyFill="1" applyBorder="1" applyAlignment="1">
      <alignment horizontal="left" vertical="center" wrapText="1" indent="1"/>
    </xf>
    <xf numFmtId="0" fontId="7" fillId="0" borderId="7" xfId="2" applyBorder="1" applyAlignment="1">
      <alignment horizontal="left" vertical="top" wrapText="1" indent="1"/>
    </xf>
    <xf numFmtId="0" fontId="7" fillId="0" borderId="6" xfId="2" applyBorder="1" applyAlignment="1">
      <alignment horizontal="left" vertical="top" wrapText="1" indent="1"/>
    </xf>
    <xf numFmtId="49" fontId="7" fillId="0" borderId="7" xfId="2" applyNumberFormat="1" applyBorder="1" applyAlignment="1">
      <alignment horizontal="left" vertical="top" wrapText="1" indent="1"/>
    </xf>
    <xf numFmtId="49" fontId="7" fillId="0" borderId="6" xfId="2" applyNumberFormat="1" applyBorder="1" applyAlignment="1">
      <alignment horizontal="left" vertical="top" wrapText="1" indent="1"/>
    </xf>
    <xf numFmtId="49" fontId="3" fillId="4" borderId="11" xfId="0" applyNumberFormat="1" applyFont="1" applyFill="1" applyBorder="1" applyAlignment="1">
      <alignment horizontal="left" vertical="center" wrapText="1"/>
    </xf>
    <xf numFmtId="0" fontId="3" fillId="4" borderId="11" xfId="0" quotePrefix="1"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20" fillId="4" borderId="11" xfId="0" applyFont="1" applyFill="1" applyBorder="1" applyAlignment="1">
      <alignment horizontal="left" vertical="center" wrapText="1"/>
    </xf>
    <xf numFmtId="0" fontId="18" fillId="4" borderId="11" xfId="0" applyFont="1" applyFill="1" applyBorder="1" applyAlignment="1">
      <alignment horizontal="left" vertical="center" wrapText="1"/>
    </xf>
  </cellXfs>
  <cellStyles count="3">
    <cellStyle name="Link" xfId="2" builtinId="8"/>
    <cellStyle name="Standard" xfId="0" builtinId="0"/>
    <cellStyle name="Standard 2" xfId="1" xr:uid="{00000000-0005-0000-0000-000002000000}"/>
  </cellStyles>
  <dxfs count="0"/>
  <tableStyles count="0" defaultTableStyle="TableStyleMedium2" defaultPivotStyle="PivotStyleLight16"/>
  <colors>
    <mruColors>
      <color rgb="FF0008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142875</xdr:colOff>
      <xdr:row>5</xdr:row>
      <xdr:rowOff>123825</xdr:rowOff>
    </xdr:from>
    <xdr:to>
      <xdr:col>17</xdr:col>
      <xdr:colOff>200025</xdr:colOff>
      <xdr:row>16</xdr:row>
      <xdr:rowOff>85725</xdr:rowOff>
    </xdr:to>
    <xdr:sp macro="" textlink="">
      <xdr:nvSpPr>
        <xdr:cNvPr id="2" name="Rechteck: abgerundete Ecken 1">
          <a:extLst>
            <a:ext uri="{FF2B5EF4-FFF2-40B4-BE49-F238E27FC236}">
              <a16:creationId xmlns:a16="http://schemas.microsoft.com/office/drawing/2014/main" id="{FDDBB0A9-3387-17E2-8374-131DD5CC4203}"/>
            </a:ext>
          </a:extLst>
        </xdr:cNvPr>
        <xdr:cNvSpPr/>
      </xdr:nvSpPr>
      <xdr:spPr>
        <a:xfrm>
          <a:off x="7762875" y="885825"/>
          <a:ext cx="5391150" cy="16764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de-DE" sz="2000" b="1"/>
            <a:t>do not change</a:t>
          </a:r>
        </a:p>
        <a:p>
          <a:pPr algn="ctr"/>
          <a:endParaRPr lang="de-DE" sz="2000" b="1"/>
        </a:p>
        <a:p>
          <a:pPr algn="ctr"/>
          <a:r>
            <a:rPr lang="de-DE" sz="2000" b="1"/>
            <a:t>Will be password locked when sent to vendors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0"/>
  <sheetViews>
    <sheetView showGridLines="0" view="pageBreakPreview" zoomScale="115" zoomScaleNormal="175" zoomScaleSheetLayoutView="115" workbookViewId="0">
      <selection activeCell="B18" sqref="B18"/>
    </sheetView>
  </sheetViews>
  <sheetFormatPr baseColWidth="10" defaultColWidth="50.26953125" defaultRowHeight="11.5" x14ac:dyDescent="0.35"/>
  <cols>
    <col min="1" max="1" width="3.54296875" style="2" customWidth="1"/>
    <col min="2" max="2" width="71.26953125" style="1" customWidth="1"/>
    <col min="3" max="3" width="50.26953125" style="2" customWidth="1"/>
    <col min="4" max="16384" width="50.26953125" style="2"/>
  </cols>
  <sheetData>
    <row r="1" spans="2:2" ht="32.15" customHeight="1" x14ac:dyDescent="0.35"/>
    <row r="2" spans="2:2" ht="110.25" customHeight="1" x14ac:dyDescent="0.35">
      <c r="B2" s="13" t="s">
        <v>0</v>
      </c>
    </row>
    <row r="4" spans="2:2" s="4" customFormat="1" ht="21.75" customHeight="1" x14ac:dyDescent="0.35">
      <c r="B4" s="13" t="s">
        <v>1</v>
      </c>
    </row>
    <row r="6" spans="2:2" ht="53" customHeight="1" x14ac:dyDescent="0.35">
      <c r="B6" s="10" t="s">
        <v>207</v>
      </c>
    </row>
    <row r="7" spans="2:2" ht="46" x14ac:dyDescent="0.35">
      <c r="B7" s="3" t="s">
        <v>205</v>
      </c>
    </row>
    <row r="8" spans="2:2" ht="46" x14ac:dyDescent="0.35">
      <c r="B8" s="3" t="s">
        <v>206</v>
      </c>
    </row>
    <row r="9" spans="2:2" ht="46" x14ac:dyDescent="0.35">
      <c r="B9" s="3" t="s">
        <v>2</v>
      </c>
    </row>
    <row r="10" spans="2:2" ht="57.5" x14ac:dyDescent="0.35">
      <c r="B10" s="9" t="s">
        <v>3</v>
      </c>
    </row>
  </sheetData>
  <pageMargins left="0.70866141732283472" right="0.70866141732283472" top="0.78740157480314965" bottom="0.78740157480314965" header="0.31496062992125984" footer="0.31496062992125984"/>
  <pageSetup paperSize="9" orientation="portrait" r:id="rId1"/>
  <headerFooter>
    <oddFooter>&amp;L&amp;B Vertraulich&amp;B&amp;C&amp;D&amp;RSeite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52"/>
  <sheetViews>
    <sheetView showGridLines="0" zoomScale="115" zoomScaleNormal="115" zoomScaleSheetLayoutView="100" workbookViewId="0">
      <pane ySplit="2" topLeftCell="A3" activePane="bottomLeft" state="frozen"/>
      <selection pane="bottomLeft" activeCell="D28" sqref="D28"/>
    </sheetView>
  </sheetViews>
  <sheetFormatPr baseColWidth="10" defaultColWidth="50.26953125" defaultRowHeight="11.5" outlineLevelRow="1" x14ac:dyDescent="0.35"/>
  <cols>
    <col min="1" max="1" width="3.54296875" style="2" customWidth="1"/>
    <col min="2" max="2" width="8.7265625" style="2" customWidth="1"/>
    <col min="3" max="3" width="71.26953125" style="1" customWidth="1"/>
    <col min="4" max="4" width="50.26953125" style="2" customWidth="1"/>
    <col min="5" max="16384" width="50.26953125" style="2"/>
  </cols>
  <sheetData>
    <row r="1" spans="2:3" ht="32.15" customHeight="1" x14ac:dyDescent="0.35"/>
    <row r="2" spans="2:3" ht="110.25" customHeight="1" x14ac:dyDescent="0.35">
      <c r="B2" s="67" t="str">
        <f>'00 Editing Note'!B2</f>
        <v xml:space="preserve">Market Sounding/Evaluation for potential vendors of systems for Dynamic Security Assessment
</v>
      </c>
      <c r="C2" s="68"/>
    </row>
    <row r="4" spans="2:3" s="4" customFormat="1" ht="21.75" customHeight="1" x14ac:dyDescent="0.35">
      <c r="B4" s="67" t="s">
        <v>4</v>
      </c>
      <c r="C4" s="68"/>
    </row>
    <row r="5" spans="2:3" ht="12.4" customHeight="1" x14ac:dyDescent="0.35"/>
    <row r="6" spans="2:3" s="5" customFormat="1" ht="15" customHeight="1" x14ac:dyDescent="0.35">
      <c r="B6" s="69" t="s">
        <v>5</v>
      </c>
      <c r="C6" s="70"/>
    </row>
    <row r="7" spans="2:3" x14ac:dyDescent="0.35">
      <c r="B7" s="18" t="s">
        <v>6</v>
      </c>
      <c r="C7" s="19" t="str">
        <f>'02 DSA &amp; Extended Func.'!C5</f>
        <v>Industry Knowledge and Experience</v>
      </c>
    </row>
    <row r="8" spans="2:3" x14ac:dyDescent="0.35">
      <c r="B8" s="18" t="s">
        <v>7</v>
      </c>
      <c r="C8" s="19" t="str">
        <f>'02 DSA &amp; Extended Func.'!C12</f>
        <v>RMS Calculation</v>
      </c>
    </row>
    <row r="9" spans="2:3" x14ac:dyDescent="0.35">
      <c r="B9" s="18" t="s">
        <v>8</v>
      </c>
      <c r="C9" s="19" t="str">
        <f>'02 DSA &amp; Extended Func.'!C25</f>
        <v>Dynamize grid models</v>
      </c>
    </row>
    <row r="10" spans="2:3" x14ac:dyDescent="0.35">
      <c r="B10" s="18" t="s">
        <v>9</v>
      </c>
      <c r="C10" s="19" t="str">
        <f>'02 DSA &amp; Extended Func.'!C37</f>
        <v>Frequency-domain calculation (Modal Analysis)</v>
      </c>
    </row>
    <row r="11" spans="2:3" x14ac:dyDescent="0.35">
      <c r="B11" s="18" t="s">
        <v>10</v>
      </c>
      <c r="C11" s="19" t="str">
        <f>'02 DSA &amp; Extended Func.'!C41</f>
        <v>Long-term voltage stability</v>
      </c>
    </row>
    <row r="12" spans="2:3" x14ac:dyDescent="0.35">
      <c r="B12" s="20" t="s">
        <v>79</v>
      </c>
      <c r="C12" s="21" t="str">
        <f>'02 DSA &amp; Extended Func.'!C49</f>
        <v>Countermeasures</v>
      </c>
    </row>
    <row r="13" spans="2:3" x14ac:dyDescent="0.35">
      <c r="B13" s="20" t="s">
        <v>88</v>
      </c>
      <c r="C13" s="21" t="str">
        <f>'02 DSA &amp; Extended Func.'!C57</f>
        <v>General Requirements</v>
      </c>
    </row>
    <row r="14" spans="2:3" x14ac:dyDescent="0.35">
      <c r="B14" s="20"/>
      <c r="C14" s="21"/>
    </row>
    <row r="15" spans="2:3" ht="14.5" x14ac:dyDescent="0.35">
      <c r="B15" s="71" t="s">
        <v>11</v>
      </c>
      <c r="C15" s="72"/>
    </row>
    <row r="16" spans="2:3" x14ac:dyDescent="0.35">
      <c r="B16" s="18" t="s">
        <v>12</v>
      </c>
      <c r="C16" s="19" t="str">
        <f>'03 IT-related topics'!C5</f>
        <v>Modularity, Programming Interfaces and IT-Services</v>
      </c>
    </row>
    <row r="17" spans="2:3" x14ac:dyDescent="0.35">
      <c r="B17" s="18" t="s">
        <v>13</v>
      </c>
      <c r="C17" s="19" t="str">
        <f>'03 IT-related topics'!C24</f>
        <v>IT-support</v>
      </c>
    </row>
    <row r="18" spans="2:3" x14ac:dyDescent="0.35">
      <c r="B18" s="18"/>
      <c r="C18" s="19"/>
    </row>
    <row r="19" spans="2:3" ht="14.5" x14ac:dyDescent="0.35">
      <c r="B19" s="71" t="s">
        <v>14</v>
      </c>
      <c r="C19" s="72"/>
    </row>
    <row r="20" spans="2:3" x14ac:dyDescent="0.35">
      <c r="B20" s="18" t="s">
        <v>15</v>
      </c>
      <c r="C20" s="19" t="s">
        <v>16</v>
      </c>
    </row>
    <row r="21" spans="2:3" outlineLevel="1" x14ac:dyDescent="0.35">
      <c r="B21" s="18"/>
      <c r="C21" s="32"/>
    </row>
    <row r="22" spans="2:3" outlineLevel="1" x14ac:dyDescent="0.35">
      <c r="B22" s="6"/>
      <c r="C22" s="7"/>
    </row>
    <row r="23" spans="2:3" outlineLevel="1" x14ac:dyDescent="0.35">
      <c r="B23" s="6"/>
      <c r="C23" s="7"/>
    </row>
    <row r="24" spans="2:3" outlineLevel="1" x14ac:dyDescent="0.35">
      <c r="B24" s="6"/>
      <c r="C24" s="7"/>
    </row>
    <row r="25" spans="2:3" outlineLevel="1" x14ac:dyDescent="0.35">
      <c r="B25" s="6"/>
      <c r="C25" s="7"/>
    </row>
    <row r="26" spans="2:3" outlineLevel="1" x14ac:dyDescent="0.35">
      <c r="B26" s="6"/>
      <c r="C26" s="7"/>
    </row>
    <row r="27" spans="2:3" outlineLevel="1" x14ac:dyDescent="0.35">
      <c r="B27" s="6"/>
      <c r="C27" s="7"/>
    </row>
    <row r="28" spans="2:3" outlineLevel="1" x14ac:dyDescent="0.35">
      <c r="B28" s="6"/>
      <c r="C28" s="7"/>
    </row>
    <row r="29" spans="2:3" outlineLevel="1" x14ac:dyDescent="0.35">
      <c r="B29" s="6"/>
      <c r="C29" s="7"/>
    </row>
    <row r="30" spans="2:3" outlineLevel="1" x14ac:dyDescent="0.35">
      <c r="B30" s="6"/>
      <c r="C30" s="7"/>
    </row>
    <row r="31" spans="2:3" outlineLevel="1" x14ac:dyDescent="0.35">
      <c r="B31" s="6"/>
      <c r="C31" s="7"/>
    </row>
    <row r="32" spans="2:3" outlineLevel="1" x14ac:dyDescent="0.35">
      <c r="B32" s="6"/>
      <c r="C32" s="7"/>
    </row>
    <row r="33" spans="2:3" outlineLevel="1" x14ac:dyDescent="0.35">
      <c r="B33" s="6"/>
      <c r="C33" s="7"/>
    </row>
    <row r="34" spans="2:3" outlineLevel="1" x14ac:dyDescent="0.35">
      <c r="B34" s="6"/>
      <c r="C34" s="7"/>
    </row>
    <row r="35" spans="2:3" outlineLevel="1" x14ac:dyDescent="0.35">
      <c r="B35" s="6"/>
      <c r="C35" s="7"/>
    </row>
    <row r="36" spans="2:3" outlineLevel="1" x14ac:dyDescent="0.35">
      <c r="B36" s="6"/>
      <c r="C36" s="7"/>
    </row>
    <row r="37" spans="2:3" outlineLevel="1" x14ac:dyDescent="0.35">
      <c r="B37" s="6"/>
      <c r="C37" s="7"/>
    </row>
    <row r="38" spans="2:3" outlineLevel="1" x14ac:dyDescent="0.35">
      <c r="B38" s="6"/>
      <c r="C38" s="7"/>
    </row>
    <row r="39" spans="2:3" outlineLevel="1" x14ac:dyDescent="0.35">
      <c r="B39" s="6"/>
      <c r="C39" s="7"/>
    </row>
    <row r="40" spans="2:3" outlineLevel="1" x14ac:dyDescent="0.35">
      <c r="B40" s="6"/>
      <c r="C40" s="7"/>
    </row>
    <row r="41" spans="2:3" outlineLevel="1" x14ac:dyDescent="0.35">
      <c r="B41" s="6"/>
      <c r="C41" s="7"/>
    </row>
    <row r="42" spans="2:3" outlineLevel="1" x14ac:dyDescent="0.35">
      <c r="B42" s="6"/>
      <c r="C42" s="7"/>
    </row>
    <row r="43" spans="2:3" outlineLevel="1" x14ac:dyDescent="0.35">
      <c r="B43" s="6"/>
      <c r="C43" s="7"/>
    </row>
    <row r="44" spans="2:3" outlineLevel="1" x14ac:dyDescent="0.35">
      <c r="B44" s="6"/>
      <c r="C44" s="7"/>
    </row>
    <row r="45" spans="2:3" outlineLevel="1" x14ac:dyDescent="0.35">
      <c r="B45" s="6"/>
      <c r="C45" s="7"/>
    </row>
    <row r="46" spans="2:3" outlineLevel="1" x14ac:dyDescent="0.35">
      <c r="B46" s="6"/>
      <c r="C46" s="7"/>
    </row>
    <row r="47" spans="2:3" outlineLevel="1" x14ac:dyDescent="0.35">
      <c r="B47" s="6"/>
      <c r="C47" s="7"/>
    </row>
    <row r="48" spans="2:3" outlineLevel="1" x14ac:dyDescent="0.35">
      <c r="B48" s="6"/>
      <c r="C48" s="7"/>
    </row>
    <row r="49" spans="2:3" outlineLevel="1" x14ac:dyDescent="0.35">
      <c r="B49" s="6"/>
      <c r="C49" s="7"/>
    </row>
    <row r="50" spans="2:3" outlineLevel="1" x14ac:dyDescent="0.35">
      <c r="B50" s="6"/>
      <c r="C50" s="7"/>
    </row>
    <row r="51" spans="2:3" x14ac:dyDescent="0.35">
      <c r="B51" s="6"/>
      <c r="C51" s="7"/>
    </row>
    <row r="52" spans="2:3" x14ac:dyDescent="0.35">
      <c r="B52" s="6"/>
      <c r="C52" s="7"/>
    </row>
  </sheetData>
  <mergeCells count="5">
    <mergeCell ref="B2:C2"/>
    <mergeCell ref="B4:C4"/>
    <mergeCell ref="B6:C6"/>
    <mergeCell ref="B15:C15"/>
    <mergeCell ref="B19:C19"/>
  </mergeCells>
  <phoneticPr fontId="9" type="noConversion"/>
  <hyperlinks>
    <hyperlink ref="B15:C15" location="'03 IT-related topics'!A1" display="03 IT-related questions" xr:uid="{00000000-0004-0000-0100-000000000000}"/>
    <hyperlink ref="B6:C6" location="'02 DSA &amp; Extended Functionality'!A1" display="02 DSA &amp; Extended Functionality" xr:uid="{00000000-0004-0000-0100-000001000000}"/>
  </hyperlinks>
  <pageMargins left="0.70866141732283472" right="0.70866141732283472" top="0.78740157480314965" bottom="0.78740157480314965" header="0.31496062992125984" footer="0.31496062992125984"/>
  <pageSetup paperSize="9" scale="93" orientation="portrait" r:id="rId1"/>
  <headerFooter>
    <oddFooter>&amp;L&amp;B Vertraulich&amp;B&amp;C&amp;D&amp;RSeite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F1048576"/>
  <sheetViews>
    <sheetView topLeftCell="A52" zoomScale="80" zoomScaleNormal="80" zoomScaleSheetLayoutView="110" workbookViewId="0">
      <selection activeCell="C13" sqref="C13"/>
    </sheetView>
  </sheetViews>
  <sheetFormatPr baseColWidth="10" defaultColWidth="11.453125" defaultRowHeight="14.5" outlineLevelRow="1" x14ac:dyDescent="0.35"/>
  <cols>
    <col min="1" max="1" width="3.54296875" customWidth="1"/>
    <col min="2" max="2" width="8.7265625" style="42" customWidth="1"/>
    <col min="3" max="3" width="140.7265625" style="39" customWidth="1"/>
    <col min="4" max="4" width="39.7265625" style="39" customWidth="1"/>
    <col min="5" max="5" width="50.90625" style="39" customWidth="1"/>
    <col min="6" max="6" width="63.1796875" style="39" customWidth="1"/>
    <col min="7" max="16384" width="11.453125" style="39"/>
  </cols>
  <sheetData>
    <row r="1" spans="1:6" ht="32.25" customHeight="1" x14ac:dyDescent="0.35">
      <c r="B1" s="49"/>
      <c r="C1" s="30"/>
      <c r="D1" s="30"/>
      <c r="E1" s="30"/>
      <c r="F1" s="30"/>
    </row>
    <row r="2" spans="1:6" ht="20.25" customHeight="1" x14ac:dyDescent="0.35">
      <c r="B2" s="73" t="s">
        <v>17</v>
      </c>
      <c r="C2" s="74" t="s">
        <v>18</v>
      </c>
      <c r="D2" s="76" t="s">
        <v>203</v>
      </c>
      <c r="E2" s="78" t="s">
        <v>204</v>
      </c>
      <c r="F2" s="80" t="s">
        <v>202</v>
      </c>
    </row>
    <row r="3" spans="1:6" ht="20.25" customHeight="1" x14ac:dyDescent="0.35">
      <c r="B3" s="73"/>
      <c r="C3" s="75"/>
      <c r="D3" s="77"/>
      <c r="E3" s="79"/>
      <c r="F3" s="75"/>
    </row>
    <row r="4" spans="1:6" s="40" customFormat="1" x14ac:dyDescent="0.35">
      <c r="A4"/>
      <c r="B4" s="35"/>
      <c r="C4" s="36"/>
      <c r="D4" s="36"/>
      <c r="E4" s="36"/>
      <c r="F4" s="34"/>
    </row>
    <row r="5" spans="1:6" s="40" customFormat="1" ht="28.5" customHeight="1" x14ac:dyDescent="0.35">
      <c r="A5"/>
      <c r="B5" s="37" t="s">
        <v>6</v>
      </c>
      <c r="C5" s="27" t="s">
        <v>20</v>
      </c>
      <c r="D5" s="27"/>
      <c r="E5" s="27"/>
      <c r="F5" s="27"/>
    </row>
    <row r="6" spans="1:6" s="40" customFormat="1" ht="21.75" customHeight="1" outlineLevel="1" x14ac:dyDescent="0.35">
      <c r="A6"/>
      <c r="B6" s="38" t="s">
        <v>21</v>
      </c>
      <c r="C6" s="28" t="s">
        <v>22</v>
      </c>
      <c r="D6" s="28"/>
      <c r="E6" s="29"/>
      <c r="F6" s="26"/>
    </row>
    <row r="7" spans="1:6" ht="21.75" customHeight="1" outlineLevel="1" x14ac:dyDescent="0.35">
      <c r="B7" s="38" t="s">
        <v>23</v>
      </c>
      <c r="C7" s="29" t="s">
        <v>24</v>
      </c>
      <c r="D7" s="8"/>
      <c r="E7" s="29"/>
      <c r="F7" s="26"/>
    </row>
    <row r="8" spans="1:6" ht="40.5" customHeight="1" outlineLevel="1" x14ac:dyDescent="0.35">
      <c r="B8" s="38" t="s">
        <v>25</v>
      </c>
      <c r="C8" s="29" t="s">
        <v>208</v>
      </c>
      <c r="D8" s="29"/>
      <c r="E8" s="30"/>
      <c r="F8" s="26"/>
    </row>
    <row r="9" spans="1:6" ht="24" customHeight="1" outlineLevel="1" x14ac:dyDescent="0.35">
      <c r="B9" s="38" t="s">
        <v>26</v>
      </c>
      <c r="C9" s="29" t="s">
        <v>27</v>
      </c>
      <c r="D9" s="29"/>
      <c r="E9" s="26"/>
      <c r="F9" s="30"/>
    </row>
    <row r="10" spans="1:6" ht="24" customHeight="1" outlineLevel="1" x14ac:dyDescent="0.35">
      <c r="B10" s="38" t="s">
        <v>28</v>
      </c>
      <c r="C10" s="29" t="s">
        <v>209</v>
      </c>
      <c r="D10" s="29"/>
      <c r="E10" s="50"/>
      <c r="F10" s="30"/>
    </row>
    <row r="11" spans="1:6" ht="18" customHeight="1" x14ac:dyDescent="0.35">
      <c r="B11" s="33"/>
      <c r="C11" s="29"/>
      <c r="D11" s="29"/>
      <c r="E11" s="30"/>
      <c r="F11" s="30"/>
    </row>
    <row r="12" spans="1:6" ht="24.75" customHeight="1" x14ac:dyDescent="0.35">
      <c r="B12" s="37" t="s">
        <v>7</v>
      </c>
      <c r="C12" s="27" t="s">
        <v>29</v>
      </c>
      <c r="D12" s="27"/>
      <c r="E12" s="27"/>
      <c r="F12" s="27"/>
    </row>
    <row r="13" spans="1:6" ht="22.5" customHeight="1" outlineLevel="1" x14ac:dyDescent="0.35">
      <c r="B13" s="38" t="s">
        <v>30</v>
      </c>
      <c r="C13" s="29" t="s">
        <v>31</v>
      </c>
      <c r="D13" s="29" t="s">
        <v>29</v>
      </c>
      <c r="E13" s="26"/>
      <c r="F13" s="30"/>
    </row>
    <row r="14" spans="1:6" ht="34.5" outlineLevel="1" x14ac:dyDescent="0.35">
      <c r="B14" s="38" t="s">
        <v>32</v>
      </c>
      <c r="C14" s="29" t="s">
        <v>210</v>
      </c>
      <c r="D14" s="29" t="s">
        <v>29</v>
      </c>
      <c r="E14" s="26"/>
      <c r="F14" s="30"/>
    </row>
    <row r="15" spans="1:6" ht="22.5" customHeight="1" outlineLevel="1" x14ac:dyDescent="0.35">
      <c r="B15" s="38" t="s">
        <v>33</v>
      </c>
      <c r="C15" s="29" t="s">
        <v>34</v>
      </c>
      <c r="D15" s="29" t="s">
        <v>29</v>
      </c>
      <c r="E15" s="26"/>
      <c r="F15" s="30"/>
    </row>
    <row r="16" spans="1:6" ht="22.5" customHeight="1" outlineLevel="1" x14ac:dyDescent="0.35">
      <c r="B16" s="38" t="s">
        <v>35</v>
      </c>
      <c r="C16" s="29" t="s">
        <v>36</v>
      </c>
      <c r="D16" s="29" t="s">
        <v>29</v>
      </c>
      <c r="E16" s="26"/>
      <c r="F16" s="30"/>
    </row>
    <row r="17" spans="2:6" ht="22.5" customHeight="1" outlineLevel="1" x14ac:dyDescent="0.35">
      <c r="B17" s="38" t="s">
        <v>37</v>
      </c>
      <c r="C17" s="29" t="s">
        <v>183</v>
      </c>
      <c r="D17" s="29" t="s">
        <v>29</v>
      </c>
      <c r="E17" s="26"/>
      <c r="F17" s="30"/>
    </row>
    <row r="18" spans="2:6" ht="22.5" customHeight="1" outlineLevel="1" x14ac:dyDescent="0.35">
      <c r="B18" s="38" t="s">
        <v>38</v>
      </c>
      <c r="C18" s="29" t="s">
        <v>184</v>
      </c>
      <c r="D18" s="29" t="s">
        <v>29</v>
      </c>
      <c r="E18" s="26"/>
      <c r="F18" s="30"/>
    </row>
    <row r="19" spans="2:6" ht="22.5" customHeight="1" outlineLevel="1" x14ac:dyDescent="0.35">
      <c r="B19" s="38" t="s">
        <v>39</v>
      </c>
      <c r="C19" s="29" t="s">
        <v>185</v>
      </c>
      <c r="D19" s="29" t="s">
        <v>29</v>
      </c>
      <c r="E19" s="26"/>
      <c r="F19" s="30"/>
    </row>
    <row r="20" spans="2:6" ht="22.5" customHeight="1" outlineLevel="1" x14ac:dyDescent="0.35">
      <c r="B20" s="38" t="s">
        <v>40</v>
      </c>
      <c r="C20" s="29" t="s">
        <v>41</v>
      </c>
      <c r="D20" s="29" t="s">
        <v>29</v>
      </c>
      <c r="E20" s="26"/>
      <c r="F20" s="26"/>
    </row>
    <row r="21" spans="2:6" ht="22.5" customHeight="1" outlineLevel="1" x14ac:dyDescent="0.35">
      <c r="B21" s="38" t="s">
        <v>42</v>
      </c>
      <c r="C21" s="29" t="s">
        <v>186</v>
      </c>
      <c r="D21" s="29" t="s">
        <v>29</v>
      </c>
      <c r="E21" s="26"/>
      <c r="F21" s="30"/>
    </row>
    <row r="22" spans="2:6" ht="22.5" customHeight="1" outlineLevel="1" x14ac:dyDescent="0.35">
      <c r="B22" s="38" t="s">
        <v>43</v>
      </c>
      <c r="C22" s="29" t="s">
        <v>44</v>
      </c>
      <c r="D22" s="29" t="s">
        <v>29</v>
      </c>
      <c r="E22" s="26"/>
      <c r="F22" s="26"/>
    </row>
    <row r="23" spans="2:6" ht="22.5" customHeight="1" outlineLevel="1" x14ac:dyDescent="0.35">
      <c r="B23" s="38" t="s">
        <v>45</v>
      </c>
      <c r="C23" s="29" t="s">
        <v>46</v>
      </c>
      <c r="D23" s="29" t="s">
        <v>29</v>
      </c>
      <c r="E23" s="26"/>
      <c r="F23" s="30"/>
    </row>
    <row r="24" spans="2:6" x14ac:dyDescent="0.35">
      <c r="B24" s="51"/>
      <c r="C24" s="29"/>
      <c r="D24" s="29"/>
      <c r="E24" s="29"/>
      <c r="F24" s="30"/>
    </row>
    <row r="25" spans="2:6" ht="25.5" customHeight="1" x14ac:dyDescent="0.35">
      <c r="B25" s="47" t="s">
        <v>8</v>
      </c>
      <c r="C25" s="43" t="s">
        <v>47</v>
      </c>
      <c r="D25" s="52"/>
      <c r="E25" s="52"/>
      <c r="F25" s="52"/>
    </row>
    <row r="26" spans="2:6" ht="22.5" customHeight="1" outlineLevel="1" x14ac:dyDescent="0.35">
      <c r="B26" s="38" t="s">
        <v>48</v>
      </c>
      <c r="C26" s="29" t="s">
        <v>49</v>
      </c>
      <c r="D26" s="28" t="s">
        <v>50</v>
      </c>
      <c r="E26" s="26"/>
      <c r="F26" s="26"/>
    </row>
    <row r="27" spans="2:6" ht="22.5" customHeight="1" outlineLevel="1" x14ac:dyDescent="0.35">
      <c r="B27" s="38" t="s">
        <v>51</v>
      </c>
      <c r="C27" s="41" t="s">
        <v>52</v>
      </c>
      <c r="D27" s="28" t="s">
        <v>50</v>
      </c>
      <c r="E27" s="26"/>
      <c r="F27" s="30"/>
    </row>
    <row r="28" spans="2:6" ht="22.5" customHeight="1" outlineLevel="1" x14ac:dyDescent="0.35">
      <c r="B28" s="38" t="s">
        <v>53</v>
      </c>
      <c r="C28" s="30" t="s">
        <v>54</v>
      </c>
      <c r="D28" s="28" t="s">
        <v>50</v>
      </c>
      <c r="E28" s="26"/>
      <c r="F28" s="30"/>
    </row>
    <row r="29" spans="2:6" ht="22.5" customHeight="1" outlineLevel="1" x14ac:dyDescent="0.35">
      <c r="B29" s="38" t="s">
        <v>55</v>
      </c>
      <c r="C29" s="30" t="s">
        <v>56</v>
      </c>
      <c r="D29" s="28" t="s">
        <v>50</v>
      </c>
      <c r="E29" s="26"/>
      <c r="F29" s="30"/>
    </row>
    <row r="30" spans="2:6" ht="22.5" customHeight="1" outlineLevel="1" x14ac:dyDescent="0.35">
      <c r="B30" s="38" t="s">
        <v>57</v>
      </c>
      <c r="C30" s="53" t="s">
        <v>187</v>
      </c>
      <c r="D30" s="28" t="s">
        <v>50</v>
      </c>
      <c r="E30" s="29"/>
      <c r="F30" s="26"/>
    </row>
    <row r="31" spans="2:6" ht="22.5" customHeight="1" outlineLevel="1" x14ac:dyDescent="0.35">
      <c r="B31" s="38" t="s">
        <v>58</v>
      </c>
      <c r="C31" s="53" t="s">
        <v>188</v>
      </c>
      <c r="D31" s="28" t="s">
        <v>50</v>
      </c>
      <c r="E31" s="29"/>
      <c r="F31" s="26"/>
    </row>
    <row r="32" spans="2:6" ht="22.5" customHeight="1" outlineLevel="1" x14ac:dyDescent="0.35">
      <c r="B32" s="38" t="s">
        <v>59</v>
      </c>
      <c r="C32" s="53" t="s">
        <v>60</v>
      </c>
      <c r="D32" s="28" t="s">
        <v>50</v>
      </c>
      <c r="E32" s="30"/>
      <c r="F32" s="26"/>
    </row>
    <row r="33" spans="1:6" ht="22.5" customHeight="1" outlineLevel="1" x14ac:dyDescent="0.35">
      <c r="B33" s="38" t="s">
        <v>61</v>
      </c>
      <c r="C33" s="30" t="s">
        <v>62</v>
      </c>
      <c r="D33" s="28" t="s">
        <v>50</v>
      </c>
      <c r="E33" s="26"/>
      <c r="F33" s="30"/>
    </row>
    <row r="34" spans="1:6" ht="22.5" customHeight="1" outlineLevel="1" x14ac:dyDescent="0.35">
      <c r="B34" s="38" t="s">
        <v>63</v>
      </c>
      <c r="C34" s="58" t="s">
        <v>197</v>
      </c>
      <c r="D34" s="28" t="s">
        <v>50</v>
      </c>
      <c r="E34" s="26"/>
      <c r="F34" s="30"/>
    </row>
    <row r="35" spans="1:6" ht="22.5" customHeight="1" outlineLevel="1" x14ac:dyDescent="0.35">
      <c r="B35" s="38" t="s">
        <v>181</v>
      </c>
      <c r="C35" s="29" t="s">
        <v>64</v>
      </c>
      <c r="D35" s="28" t="s">
        <v>50</v>
      </c>
      <c r="E35" s="26"/>
      <c r="F35" s="30"/>
    </row>
    <row r="36" spans="1:6" x14ac:dyDescent="0.35">
      <c r="B36" s="54"/>
      <c r="C36" s="8"/>
      <c r="D36" s="8"/>
      <c r="E36" s="8"/>
      <c r="F36" s="8"/>
    </row>
    <row r="37" spans="1:6" s="44" customFormat="1" ht="25.5" customHeight="1" x14ac:dyDescent="0.35">
      <c r="A37"/>
      <c r="B37" s="48" t="s">
        <v>9</v>
      </c>
      <c r="C37" s="46" t="s">
        <v>65</v>
      </c>
      <c r="D37" s="55"/>
      <c r="E37" s="55"/>
      <c r="F37" s="55"/>
    </row>
    <row r="38" spans="1:6" ht="22.5" customHeight="1" outlineLevel="1" x14ac:dyDescent="0.35">
      <c r="B38" s="38" t="s">
        <v>66</v>
      </c>
      <c r="C38" s="29" t="s">
        <v>67</v>
      </c>
      <c r="D38" s="29" t="s">
        <v>65</v>
      </c>
      <c r="E38" s="26"/>
      <c r="F38" s="30"/>
    </row>
    <row r="39" spans="1:6" ht="22.5" customHeight="1" outlineLevel="1" x14ac:dyDescent="0.35">
      <c r="B39" s="38" t="s">
        <v>68</v>
      </c>
      <c r="C39" s="41" t="s">
        <v>69</v>
      </c>
      <c r="D39" s="29" t="s">
        <v>65</v>
      </c>
      <c r="E39" s="26"/>
      <c r="F39" s="30"/>
    </row>
    <row r="40" spans="1:6" customFormat="1" ht="22.5" customHeight="1" outlineLevel="1" x14ac:dyDescent="0.35">
      <c r="B40" s="24"/>
    </row>
    <row r="41" spans="1:6" s="44" customFormat="1" ht="25.5" customHeight="1" x14ac:dyDescent="0.35">
      <c r="A41"/>
      <c r="B41" s="48" t="s">
        <v>10</v>
      </c>
      <c r="C41" s="45" t="s">
        <v>70</v>
      </c>
      <c r="D41" s="55"/>
      <c r="E41" s="55"/>
      <c r="F41" s="55"/>
    </row>
    <row r="42" spans="1:6" ht="22.5" customHeight="1" outlineLevel="1" x14ac:dyDescent="0.35">
      <c r="B42" s="38" t="s">
        <v>71</v>
      </c>
      <c r="C42" s="53" t="s">
        <v>72</v>
      </c>
      <c r="D42" s="28" t="s">
        <v>70</v>
      </c>
      <c r="E42" s="26"/>
      <c r="F42" s="30"/>
    </row>
    <row r="43" spans="1:6" ht="22.5" customHeight="1" outlineLevel="1" x14ac:dyDescent="0.35">
      <c r="B43" s="38" t="s">
        <v>73</v>
      </c>
      <c r="C43" s="53" t="s">
        <v>189</v>
      </c>
      <c r="D43" s="28" t="s">
        <v>70</v>
      </c>
      <c r="E43" s="26"/>
      <c r="F43" s="30"/>
    </row>
    <row r="44" spans="1:6" ht="22.5" customHeight="1" outlineLevel="1" x14ac:dyDescent="0.35">
      <c r="B44" s="38" t="s">
        <v>74</v>
      </c>
      <c r="C44" s="53" t="s">
        <v>198</v>
      </c>
      <c r="D44" s="28" t="s">
        <v>70</v>
      </c>
      <c r="E44" s="26"/>
      <c r="F44" s="30"/>
    </row>
    <row r="45" spans="1:6" ht="22.5" customHeight="1" outlineLevel="1" x14ac:dyDescent="0.35">
      <c r="B45" s="38" t="s">
        <v>75</v>
      </c>
      <c r="C45" s="53" t="s">
        <v>76</v>
      </c>
      <c r="D45" s="28" t="s">
        <v>70</v>
      </c>
      <c r="E45" s="26"/>
      <c r="F45" s="30"/>
    </row>
    <row r="46" spans="1:6" ht="22.5" customHeight="1" outlineLevel="1" x14ac:dyDescent="0.35">
      <c r="B46" s="38" t="s">
        <v>77</v>
      </c>
      <c r="C46" s="53" t="s">
        <v>190</v>
      </c>
      <c r="D46" s="28" t="s">
        <v>70</v>
      </c>
      <c r="E46" s="26"/>
      <c r="F46" s="30"/>
    </row>
    <row r="47" spans="1:6" ht="22.5" customHeight="1" outlineLevel="1" x14ac:dyDescent="0.35">
      <c r="B47" s="38" t="s">
        <v>78</v>
      </c>
      <c r="C47" s="53" t="s">
        <v>191</v>
      </c>
      <c r="D47" s="28" t="s">
        <v>70</v>
      </c>
      <c r="E47" s="26"/>
      <c r="F47" s="30"/>
    </row>
    <row r="48" spans="1:6" customFormat="1" x14ac:dyDescent="0.35"/>
    <row r="49" spans="1:6" s="44" customFormat="1" ht="26.25" customHeight="1" x14ac:dyDescent="0.35">
      <c r="A49"/>
      <c r="B49" s="48" t="s">
        <v>79</v>
      </c>
      <c r="C49" s="46" t="s">
        <v>80</v>
      </c>
      <c r="D49" s="55"/>
      <c r="E49" s="55"/>
      <c r="F49" s="55"/>
    </row>
    <row r="50" spans="1:6" ht="22.5" customHeight="1" outlineLevel="1" x14ac:dyDescent="0.35">
      <c r="B50" s="38" t="s">
        <v>81</v>
      </c>
      <c r="C50" s="59" t="s">
        <v>199</v>
      </c>
      <c r="D50" s="29" t="s">
        <v>80</v>
      </c>
      <c r="E50" s="26"/>
      <c r="F50" s="26"/>
    </row>
    <row r="51" spans="1:6" ht="22.5" customHeight="1" outlineLevel="1" x14ac:dyDescent="0.35">
      <c r="B51" s="38" t="s">
        <v>82</v>
      </c>
      <c r="C51" s="29" t="s">
        <v>200</v>
      </c>
      <c r="D51" s="29" t="s">
        <v>80</v>
      </c>
      <c r="E51" s="26"/>
      <c r="F51" s="30"/>
    </row>
    <row r="52" spans="1:6" ht="22.5" customHeight="1" outlineLevel="1" x14ac:dyDescent="0.35">
      <c r="B52" s="38" t="s">
        <v>83</v>
      </c>
      <c r="C52" s="29" t="s">
        <v>201</v>
      </c>
      <c r="D52" s="29" t="s">
        <v>80</v>
      </c>
      <c r="E52" s="26"/>
      <c r="F52" s="30"/>
    </row>
    <row r="53" spans="1:6" ht="22.5" customHeight="1" outlineLevel="1" x14ac:dyDescent="0.35">
      <c r="B53" s="38" t="s">
        <v>84</v>
      </c>
      <c r="C53" s="53" t="s">
        <v>85</v>
      </c>
      <c r="D53" s="29" t="s">
        <v>80</v>
      </c>
      <c r="E53" s="26"/>
      <c r="F53" s="30"/>
    </row>
    <row r="54" spans="1:6" ht="22.5" customHeight="1" outlineLevel="1" x14ac:dyDescent="0.35">
      <c r="B54" s="38" t="s">
        <v>86</v>
      </c>
      <c r="C54" s="53" t="s">
        <v>87</v>
      </c>
      <c r="D54" s="29" t="s">
        <v>80</v>
      </c>
      <c r="E54" s="26"/>
      <c r="F54" s="30"/>
    </row>
    <row r="55" spans="1:6" ht="22.5" customHeight="1" outlineLevel="1" x14ac:dyDescent="0.35">
      <c r="B55" s="53" t="s">
        <v>182</v>
      </c>
      <c r="C55" s="60" t="s">
        <v>196</v>
      </c>
      <c r="D55" s="53" t="s">
        <v>80</v>
      </c>
      <c r="E55" s="26"/>
      <c r="F55" s="53"/>
    </row>
    <row r="56" spans="1:6" customFormat="1" ht="22.5" customHeight="1" x14ac:dyDescent="0.35">
      <c r="B56" s="24"/>
      <c r="C56" s="24"/>
    </row>
    <row r="57" spans="1:6" s="40" customFormat="1" ht="22.5" customHeight="1" x14ac:dyDescent="0.35">
      <c r="A57"/>
      <c r="B57" s="37" t="s">
        <v>88</v>
      </c>
      <c r="C57" s="27" t="s">
        <v>89</v>
      </c>
      <c r="D57" s="27"/>
      <c r="E57" s="27"/>
      <c r="F57" s="27"/>
    </row>
    <row r="58" spans="1:6" ht="22.5" customHeight="1" outlineLevel="1" x14ac:dyDescent="0.35">
      <c r="B58" s="38" t="s">
        <v>90</v>
      </c>
      <c r="C58" s="29" t="s">
        <v>91</v>
      </c>
      <c r="D58" s="41" t="s">
        <v>92</v>
      </c>
      <c r="E58" s="30"/>
      <c r="F58" s="30"/>
    </row>
    <row r="59" spans="1:6" ht="22.5" customHeight="1" outlineLevel="1" x14ac:dyDescent="0.35">
      <c r="B59" s="38" t="s">
        <v>93</v>
      </c>
      <c r="C59" s="29" t="s">
        <v>94</v>
      </c>
      <c r="D59" s="41" t="s">
        <v>92</v>
      </c>
      <c r="E59" s="26"/>
      <c r="F59" s="26"/>
    </row>
    <row r="60" spans="1:6" ht="22.5" customHeight="1" outlineLevel="1" x14ac:dyDescent="0.35">
      <c r="B60" s="38" t="s">
        <v>95</v>
      </c>
      <c r="C60" s="41" t="s">
        <v>96</v>
      </c>
      <c r="D60" s="41" t="s">
        <v>92</v>
      </c>
      <c r="E60" s="26"/>
    </row>
    <row r="61" spans="1:6" ht="22.5" customHeight="1" outlineLevel="1" x14ac:dyDescent="0.35">
      <c r="B61" s="38" t="s">
        <v>97</v>
      </c>
      <c r="C61" s="41" t="s">
        <v>98</v>
      </c>
      <c r="D61" s="41" t="s">
        <v>92</v>
      </c>
      <c r="E61" s="26"/>
      <c r="F61" s="30"/>
    </row>
    <row r="62" spans="1:6" ht="22.5" customHeight="1" outlineLevel="1" x14ac:dyDescent="0.35">
      <c r="B62" s="38" t="s">
        <v>99</v>
      </c>
      <c r="C62" s="41" t="s">
        <v>194</v>
      </c>
      <c r="D62" s="41" t="s">
        <v>92</v>
      </c>
      <c r="E62" s="26"/>
      <c r="F62" s="30"/>
    </row>
    <row r="63" spans="1:6" ht="22.5" customHeight="1" outlineLevel="1" x14ac:dyDescent="0.35">
      <c r="B63" s="38" t="s">
        <v>101</v>
      </c>
      <c r="C63" s="41" t="s">
        <v>100</v>
      </c>
      <c r="D63" s="41" t="s">
        <v>92</v>
      </c>
      <c r="E63" s="64"/>
      <c r="F63" s="26"/>
    </row>
    <row r="64" spans="1:6" ht="22.5" customHeight="1" outlineLevel="1" x14ac:dyDescent="0.35">
      <c r="B64" s="38" t="s">
        <v>102</v>
      </c>
      <c r="C64" s="41" t="s">
        <v>192</v>
      </c>
      <c r="D64" s="63" t="s">
        <v>92</v>
      </c>
      <c r="E64" s="66"/>
      <c r="F64" s="62"/>
    </row>
    <row r="65" spans="2:6" ht="22.5" customHeight="1" outlineLevel="1" x14ac:dyDescent="0.35">
      <c r="B65" s="38" t="s">
        <v>103</v>
      </c>
      <c r="C65" s="41" t="s">
        <v>195</v>
      </c>
      <c r="D65" s="41" t="s">
        <v>92</v>
      </c>
      <c r="E65" s="65"/>
      <c r="F65" s="30"/>
    </row>
    <row r="66" spans="2:6" ht="22.5" customHeight="1" outlineLevel="1" x14ac:dyDescent="0.35">
      <c r="B66" s="38" t="s">
        <v>105</v>
      </c>
      <c r="C66" s="53" t="s">
        <v>104</v>
      </c>
      <c r="D66" s="41" t="s">
        <v>92</v>
      </c>
      <c r="E66" s="26"/>
      <c r="F66" s="30"/>
    </row>
    <row r="67" spans="2:6" ht="22.5" customHeight="1" outlineLevel="1" x14ac:dyDescent="0.35">
      <c r="B67" s="38" t="s">
        <v>107</v>
      </c>
      <c r="C67" s="29" t="s">
        <v>106</v>
      </c>
      <c r="D67" s="41" t="s">
        <v>92</v>
      </c>
      <c r="E67" s="26"/>
      <c r="F67" s="30"/>
    </row>
    <row r="68" spans="2:6" ht="22.5" customHeight="1" outlineLevel="1" x14ac:dyDescent="0.35">
      <c r="B68" s="38" t="s">
        <v>109</v>
      </c>
      <c r="C68" s="30" t="s">
        <v>108</v>
      </c>
      <c r="D68" s="41" t="s">
        <v>92</v>
      </c>
      <c r="E68" s="26"/>
      <c r="F68" s="30"/>
    </row>
    <row r="69" spans="2:6" ht="22.5" customHeight="1" outlineLevel="1" x14ac:dyDescent="0.35">
      <c r="B69" s="38" t="s">
        <v>111</v>
      </c>
      <c r="C69" s="41" t="s">
        <v>110</v>
      </c>
      <c r="D69" s="41" t="s">
        <v>92</v>
      </c>
      <c r="E69" s="26"/>
      <c r="F69" s="30"/>
    </row>
    <row r="70" spans="2:6" ht="22.5" customHeight="1" outlineLevel="1" x14ac:dyDescent="0.35">
      <c r="B70" s="38" t="s">
        <v>112</v>
      </c>
      <c r="C70" s="29" t="s">
        <v>113</v>
      </c>
      <c r="D70" s="41" t="s">
        <v>92</v>
      </c>
      <c r="E70" s="26"/>
      <c r="F70" s="30"/>
    </row>
    <row r="71" spans="2:6" ht="22.5" customHeight="1" outlineLevel="1" x14ac:dyDescent="0.35">
      <c r="B71" s="38" t="s">
        <v>114</v>
      </c>
      <c r="C71" s="29" t="s">
        <v>193</v>
      </c>
      <c r="D71" s="41" t="s">
        <v>92</v>
      </c>
      <c r="E71" s="30"/>
      <c r="F71" s="26"/>
    </row>
    <row r="72" spans="2:6" ht="30" customHeight="1" outlineLevel="1" x14ac:dyDescent="0.35">
      <c r="B72" s="38" t="s">
        <v>115</v>
      </c>
      <c r="C72" s="29" t="s">
        <v>116</v>
      </c>
      <c r="D72" s="41" t="s">
        <v>92</v>
      </c>
      <c r="E72" s="30"/>
      <c r="F72" s="26"/>
    </row>
    <row r="73" spans="2:6" x14ac:dyDescent="0.35">
      <c r="B73" s="54"/>
      <c r="C73" s="8"/>
      <c r="D73" s="8"/>
      <c r="E73" s="8"/>
      <c r="F73" s="8"/>
    </row>
    <row r="1048576" spans="5:5" x14ac:dyDescent="0.35">
      <c r="E1048576" s="61"/>
    </row>
  </sheetData>
  <mergeCells count="5">
    <mergeCell ref="B2:B3"/>
    <mergeCell ref="C2:C3"/>
    <mergeCell ref="D2:D3"/>
    <mergeCell ref="E2:E3"/>
    <mergeCell ref="F2:F3"/>
  </mergeCells>
  <phoneticPr fontId="9" type="noConversion"/>
  <dataValidations count="1">
    <dataValidation allowBlank="1" showInputMessage="1" showErrorMessage="1" errorTitle="Please leave blank" sqref="E6" xr:uid="{00000000-0002-0000-0200-000000000000}"/>
  </dataValidations>
  <pageMargins left="0.70866141732283472" right="0.70866141732283472" top="0.78740157480314965" bottom="0.78740157480314965" header="0.31496062992125984" footer="0.31496062992125984"/>
  <pageSetup paperSize="8" scale="69" orientation="landscape" r:id="rId1"/>
  <headerFooter>
    <oddFooter>&amp;L&amp;B Vertraulich&amp;B&amp;C&amp;D&amp;RSeite &amp;P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Steuerung!$C$2:$C$3</xm:f>
          </x14:formula1>
          <xm:sqref>E26:E29 E33:E35 E50:E56 E9:E23 E38:E48 E59:E63 E65:E70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pageSetUpPr fitToPage="1"/>
  </sheetPr>
  <dimension ref="A1:E41"/>
  <sheetViews>
    <sheetView tabSelected="1" topLeftCell="A16" zoomScaleNormal="100" zoomScaleSheetLayoutView="110" workbookViewId="0">
      <selection activeCell="C30" sqref="C30"/>
    </sheetView>
  </sheetViews>
  <sheetFormatPr baseColWidth="10" defaultColWidth="11.453125" defaultRowHeight="11.5" outlineLevelRow="1" x14ac:dyDescent="0.35"/>
  <cols>
    <col min="1" max="1" width="3.54296875" style="8" customWidth="1"/>
    <col min="2" max="2" width="8.7265625" style="31" customWidth="1"/>
    <col min="3" max="3" width="95.7265625" style="8" customWidth="1"/>
    <col min="4" max="4" width="33.1796875" style="8" customWidth="1"/>
    <col min="5" max="5" width="63.1796875" style="8" customWidth="1"/>
    <col min="6" max="16384" width="11.453125" style="8"/>
  </cols>
  <sheetData>
    <row r="1" spans="1:5" ht="32.25" customHeight="1" x14ac:dyDescent="0.35">
      <c r="B1" s="16"/>
    </row>
    <row r="2" spans="1:5" ht="20.25" customHeight="1" x14ac:dyDescent="0.35">
      <c r="A2" s="30"/>
      <c r="B2" s="73" t="s">
        <v>117</v>
      </c>
      <c r="C2" s="75" t="s">
        <v>118</v>
      </c>
      <c r="D2" s="75" t="s">
        <v>119</v>
      </c>
      <c r="E2" s="75" t="s">
        <v>19</v>
      </c>
    </row>
    <row r="3" spans="1:5" ht="20.25" customHeight="1" x14ac:dyDescent="0.35">
      <c r="A3" s="30"/>
      <c r="B3" s="73"/>
      <c r="C3" s="75"/>
      <c r="D3" s="75"/>
      <c r="E3" s="75"/>
    </row>
    <row r="4" spans="1:5" s="15" customFormat="1" x14ac:dyDescent="0.35">
      <c r="A4" s="34"/>
      <c r="B4" s="35"/>
      <c r="C4" s="36"/>
      <c r="D4" s="36"/>
      <c r="E4" s="34"/>
    </row>
    <row r="5" spans="1:5" s="15" customFormat="1" ht="21.75" customHeight="1" x14ac:dyDescent="0.35">
      <c r="A5" s="34"/>
      <c r="B5" s="37" t="s">
        <v>12</v>
      </c>
      <c r="C5" s="27" t="s">
        <v>120</v>
      </c>
      <c r="D5" s="27"/>
      <c r="E5" s="27"/>
    </row>
    <row r="6" spans="1:5" s="15" customFormat="1" ht="24" customHeight="1" outlineLevel="1" x14ac:dyDescent="0.35">
      <c r="A6" s="34"/>
      <c r="B6" s="38" t="s">
        <v>121</v>
      </c>
      <c r="C6" s="28" t="s">
        <v>122</v>
      </c>
      <c r="D6" s="26"/>
      <c r="E6" s="34"/>
    </row>
    <row r="7" spans="1:5" ht="24" customHeight="1" outlineLevel="1" x14ac:dyDescent="0.35">
      <c r="A7" s="30"/>
      <c r="B7" s="33" t="s">
        <v>123</v>
      </c>
      <c r="C7" s="28" t="s">
        <v>124</v>
      </c>
      <c r="D7" s="30"/>
      <c r="E7" s="26"/>
    </row>
    <row r="8" spans="1:5" ht="24" customHeight="1" outlineLevel="1" x14ac:dyDescent="0.35">
      <c r="A8" s="30"/>
      <c r="B8" s="38" t="s">
        <v>125</v>
      </c>
      <c r="C8" s="29" t="s">
        <v>126</v>
      </c>
      <c r="D8" s="30"/>
      <c r="E8" s="26"/>
    </row>
    <row r="9" spans="1:5" ht="29.25" customHeight="1" outlineLevel="1" x14ac:dyDescent="0.35">
      <c r="A9" s="30"/>
      <c r="B9" s="38" t="s">
        <v>127</v>
      </c>
      <c r="C9" s="29" t="s">
        <v>128</v>
      </c>
      <c r="D9" s="26"/>
      <c r="E9" s="26"/>
    </row>
    <row r="10" spans="1:5" ht="24" customHeight="1" outlineLevel="1" x14ac:dyDescent="0.35">
      <c r="A10" s="30"/>
      <c r="B10" s="38" t="s">
        <v>129</v>
      </c>
      <c r="C10" s="29" t="s">
        <v>130</v>
      </c>
      <c r="D10" s="26"/>
      <c r="E10" s="30"/>
    </row>
    <row r="11" spans="1:5" ht="24" customHeight="1" outlineLevel="1" x14ac:dyDescent="0.35">
      <c r="A11" s="30"/>
      <c r="B11" s="38" t="s">
        <v>131</v>
      </c>
      <c r="C11" s="29" t="s">
        <v>132</v>
      </c>
      <c r="D11" s="26"/>
      <c r="E11" s="30"/>
    </row>
    <row r="12" spans="1:5" ht="24" customHeight="1" outlineLevel="1" x14ac:dyDescent="0.35">
      <c r="A12" s="30"/>
      <c r="B12" s="38" t="s">
        <v>133</v>
      </c>
      <c r="C12" s="29" t="s">
        <v>134</v>
      </c>
      <c r="D12" s="26"/>
      <c r="E12" s="30"/>
    </row>
    <row r="13" spans="1:5" ht="24" customHeight="1" outlineLevel="1" x14ac:dyDescent="0.35">
      <c r="A13" s="30"/>
      <c r="B13" s="38" t="s">
        <v>135</v>
      </c>
      <c r="C13" s="29" t="s">
        <v>136</v>
      </c>
      <c r="D13" s="26"/>
      <c r="E13" s="30"/>
    </row>
    <row r="14" spans="1:5" ht="24" customHeight="1" outlineLevel="1" x14ac:dyDescent="0.35">
      <c r="A14" s="30"/>
      <c r="B14" s="38" t="s">
        <v>137</v>
      </c>
      <c r="C14" s="29" t="s">
        <v>138</v>
      </c>
      <c r="D14" s="26"/>
      <c r="E14" s="30"/>
    </row>
    <row r="15" spans="1:5" ht="24" customHeight="1" outlineLevel="1" x14ac:dyDescent="0.35">
      <c r="A15" s="30"/>
      <c r="B15" s="38" t="s">
        <v>139</v>
      </c>
      <c r="C15" s="29" t="s">
        <v>140</v>
      </c>
      <c r="D15" s="30"/>
      <c r="E15" s="26"/>
    </row>
    <row r="16" spans="1:5" ht="24" customHeight="1" outlineLevel="1" x14ac:dyDescent="0.35">
      <c r="A16" s="30"/>
      <c r="B16" s="38" t="s">
        <v>141</v>
      </c>
      <c r="C16" s="29" t="s">
        <v>142</v>
      </c>
      <c r="D16" s="30"/>
      <c r="E16" s="26"/>
    </row>
    <row r="17" spans="1:5" ht="24" customHeight="1" outlineLevel="1" x14ac:dyDescent="0.35">
      <c r="A17" s="30"/>
      <c r="B17" s="38" t="s">
        <v>143</v>
      </c>
      <c r="C17" s="29" t="s">
        <v>144</v>
      </c>
      <c r="D17" s="26"/>
      <c r="E17" s="30"/>
    </row>
    <row r="18" spans="1:5" ht="24" customHeight="1" outlineLevel="1" x14ac:dyDescent="0.35">
      <c r="A18" s="30"/>
      <c r="B18" s="38" t="s">
        <v>145</v>
      </c>
      <c r="C18" s="29" t="s">
        <v>146</v>
      </c>
      <c r="D18" s="26"/>
      <c r="E18" s="30"/>
    </row>
    <row r="19" spans="1:5" ht="24" customHeight="1" outlineLevel="1" x14ac:dyDescent="0.35">
      <c r="A19" s="30"/>
      <c r="B19" s="38" t="s">
        <v>147</v>
      </c>
      <c r="C19" s="29" t="s">
        <v>148</v>
      </c>
      <c r="D19" s="30"/>
      <c r="E19" s="26"/>
    </row>
    <row r="20" spans="1:5" ht="24" customHeight="1" outlineLevel="1" x14ac:dyDescent="0.35">
      <c r="A20" s="30"/>
      <c r="B20" s="38" t="s">
        <v>149</v>
      </c>
      <c r="C20" s="29" t="s">
        <v>150</v>
      </c>
      <c r="D20" s="30"/>
      <c r="E20" s="26"/>
    </row>
    <row r="21" spans="1:5" ht="27" customHeight="1" outlineLevel="1" x14ac:dyDescent="0.35">
      <c r="A21" s="30"/>
      <c r="B21" s="38" t="s">
        <v>151</v>
      </c>
      <c r="C21" s="29" t="s">
        <v>152</v>
      </c>
      <c r="D21" s="30"/>
      <c r="E21" s="26"/>
    </row>
    <row r="22" spans="1:5" ht="24" customHeight="1" outlineLevel="1" x14ac:dyDescent="0.35">
      <c r="A22" s="30"/>
      <c r="B22" s="38" t="s">
        <v>153</v>
      </c>
      <c r="C22" s="29" t="s">
        <v>154</v>
      </c>
      <c r="D22" s="26"/>
      <c r="E22" s="30"/>
    </row>
    <row r="23" spans="1:5" x14ac:dyDescent="0.35">
      <c r="A23" s="30"/>
      <c r="B23" s="38"/>
      <c r="C23" s="30"/>
      <c r="D23" s="30"/>
      <c r="E23" s="30"/>
    </row>
    <row r="24" spans="1:5" s="15" customFormat="1" ht="22.5" customHeight="1" x14ac:dyDescent="0.35">
      <c r="A24" s="34"/>
      <c r="B24" s="37" t="s">
        <v>13</v>
      </c>
      <c r="C24" s="27" t="s">
        <v>155</v>
      </c>
      <c r="D24" s="27"/>
      <c r="E24" s="27"/>
    </row>
    <row r="25" spans="1:5" ht="22.5" customHeight="1" outlineLevel="1" x14ac:dyDescent="0.35">
      <c r="A25" s="30"/>
      <c r="B25" s="33" t="s">
        <v>156</v>
      </c>
      <c r="C25" s="29" t="s">
        <v>212</v>
      </c>
      <c r="D25" s="26"/>
      <c r="E25" s="30"/>
    </row>
    <row r="26" spans="1:5" s="15" customFormat="1" ht="24.75" customHeight="1" x14ac:dyDescent="0.35">
      <c r="A26" s="34"/>
      <c r="B26" s="38" t="s">
        <v>158</v>
      </c>
      <c r="C26" s="29" t="s">
        <v>211</v>
      </c>
      <c r="D26" s="34"/>
      <c r="E26" s="26"/>
    </row>
    <row r="27" spans="1:5" ht="33" customHeight="1" x14ac:dyDescent="0.35">
      <c r="A27" s="30"/>
      <c r="B27" s="33" t="s">
        <v>159</v>
      </c>
      <c r="C27" s="29" t="s">
        <v>161</v>
      </c>
      <c r="D27" s="30"/>
      <c r="E27" s="26"/>
    </row>
    <row r="41" spans="3:3" x14ac:dyDescent="0.35">
      <c r="C41" s="25"/>
    </row>
  </sheetData>
  <mergeCells count="4">
    <mergeCell ref="B2:B3"/>
    <mergeCell ref="C2:C3"/>
    <mergeCell ref="D2:D3"/>
    <mergeCell ref="E2:E3"/>
  </mergeCells>
  <phoneticPr fontId="9" type="noConversion"/>
  <pageMargins left="0.70866141732283472" right="0.70866141732283472" top="0.78740157480314965" bottom="0.78740157480314965" header="0.31496062992125984" footer="0.31496062992125984"/>
  <pageSetup paperSize="8" scale="69" orientation="landscape" r:id="rId1"/>
  <headerFooter>
    <oddFooter>&amp;L&amp;B Vertraulich&amp;B&amp;C&amp;D&amp;RSeite &amp;P</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Steuerung!$C$2:$C$3</xm:f>
          </x14:formula1>
          <xm:sqref>D17:D18 D6 D9:D14 D25 D22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D5"/>
  <sheetViews>
    <sheetView workbookViewId="0">
      <selection activeCell="D5" sqref="D5"/>
    </sheetView>
  </sheetViews>
  <sheetFormatPr baseColWidth="10" defaultColWidth="11.453125" defaultRowHeight="14.5" x14ac:dyDescent="0.35"/>
  <cols>
    <col min="2" max="2" width="33.7265625" customWidth="1"/>
    <col min="3" max="3" width="24.1796875" customWidth="1"/>
    <col min="4" max="4" width="23.7265625" customWidth="1"/>
  </cols>
  <sheetData>
    <row r="2" spans="2:4" x14ac:dyDescent="0.35">
      <c r="B2" s="17" t="s">
        <v>162</v>
      </c>
      <c r="C2" s="17" t="s">
        <v>163</v>
      </c>
      <c r="D2" s="17" t="s">
        <v>164</v>
      </c>
    </row>
    <row r="3" spans="2:4" x14ac:dyDescent="0.35">
      <c r="C3" s="24"/>
      <c r="D3" s="24"/>
    </row>
    <row r="4" spans="2:4" x14ac:dyDescent="0.35">
      <c r="B4" t="s">
        <v>5</v>
      </c>
      <c r="C4">
        <f>COUNTIF('02 DSA &amp; Extended Func.'!B5:F72,"Yes")</f>
        <v>0</v>
      </c>
      <c r="D4">
        <f>COUNT('02 DSA &amp; Extended Func.'!E5:E72,"Yes")</f>
        <v>0</v>
      </c>
    </row>
    <row r="5" spans="2:4" x14ac:dyDescent="0.35">
      <c r="B5" t="s">
        <v>165</v>
      </c>
      <c r="C5">
        <f>COUNTIF('03 IT-related topics'!D5:D25,"Yes")</f>
        <v>0</v>
      </c>
      <c r="D5">
        <f>COUNTA('03 IT-related topics'!D5:D25)</f>
        <v>0</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1"/>
  <sheetViews>
    <sheetView topLeftCell="A14" workbookViewId="0">
      <selection activeCell="B11" sqref="B11"/>
    </sheetView>
  </sheetViews>
  <sheetFormatPr baseColWidth="10" defaultColWidth="11.453125" defaultRowHeight="11.5" x14ac:dyDescent="0.25"/>
  <cols>
    <col min="1" max="1" width="11.453125" style="11"/>
    <col min="2" max="2" width="11.453125" style="11" customWidth="1"/>
    <col min="3" max="3" width="29.36328125" style="11" customWidth="1"/>
    <col min="4" max="16384" width="11.453125" style="11"/>
  </cols>
  <sheetData>
    <row r="1" spans="1:9" x14ac:dyDescent="0.25">
      <c r="A1" s="12" t="s">
        <v>166</v>
      </c>
      <c r="B1" s="12" t="s">
        <v>167</v>
      </c>
      <c r="C1" s="12" t="s">
        <v>168</v>
      </c>
    </row>
    <row r="2" spans="1:9" x14ac:dyDescent="0.25">
      <c r="A2" s="11" t="s">
        <v>169</v>
      </c>
      <c r="B2" s="11" t="s">
        <v>169</v>
      </c>
      <c r="C2" s="11" t="s">
        <v>170</v>
      </c>
    </row>
    <row r="3" spans="1:9" x14ac:dyDescent="0.25">
      <c r="A3" s="11" t="s">
        <v>171</v>
      </c>
      <c r="B3" s="11" t="s">
        <v>171</v>
      </c>
      <c r="C3" s="11" t="s">
        <v>172</v>
      </c>
    </row>
    <row r="4" spans="1:9" x14ac:dyDescent="0.25">
      <c r="A4" s="11" t="s">
        <v>173</v>
      </c>
      <c r="B4" s="11" t="s">
        <v>173</v>
      </c>
    </row>
    <row r="5" spans="1:9" x14ac:dyDescent="0.25">
      <c r="A5" s="11" t="s">
        <v>174</v>
      </c>
      <c r="B5" s="11" t="s">
        <v>174</v>
      </c>
    </row>
    <row r="6" spans="1:9" x14ac:dyDescent="0.25">
      <c r="A6" s="11" t="s">
        <v>175</v>
      </c>
      <c r="B6" s="11" t="s">
        <v>176</v>
      </c>
    </row>
    <row r="7" spans="1:9" x14ac:dyDescent="0.25">
      <c r="B7" s="11" t="s">
        <v>175</v>
      </c>
    </row>
    <row r="9" spans="1:9" ht="14" x14ac:dyDescent="0.3">
      <c r="A9" s="23" t="s">
        <v>5</v>
      </c>
      <c r="B9" s="23"/>
      <c r="C9" s="23"/>
      <c r="D9" s="23"/>
      <c r="E9" s="23"/>
      <c r="F9" s="23" t="s">
        <v>165</v>
      </c>
    </row>
    <row r="10" spans="1:9" x14ac:dyDescent="0.25">
      <c r="A10" s="12" t="s">
        <v>177</v>
      </c>
      <c r="B10" s="12" t="s">
        <v>178</v>
      </c>
      <c r="C10" s="12" t="s">
        <v>179</v>
      </c>
      <c r="D10" s="12" t="s">
        <v>180</v>
      </c>
      <c r="F10" s="12" t="s">
        <v>177</v>
      </c>
      <c r="G10" s="12" t="s">
        <v>178</v>
      </c>
      <c r="H10" s="11" t="s">
        <v>179</v>
      </c>
      <c r="I10" s="12" t="s">
        <v>180</v>
      </c>
    </row>
    <row r="11" spans="1:9" x14ac:dyDescent="0.25">
      <c r="A11" s="38" t="s">
        <v>21</v>
      </c>
      <c r="B11" s="11">
        <v>1</v>
      </c>
      <c r="C11" s="11">
        <f>VLOOKUP(A11,'02 DSA &amp; Extended Func.'!$B$5:$E$73,4,FALSE)</f>
        <v>0</v>
      </c>
      <c r="D11" s="11">
        <f>IF(C11="yes",B11,0)</f>
        <v>0</v>
      </c>
      <c r="F11" s="14" t="s">
        <v>121</v>
      </c>
      <c r="G11" s="11">
        <v>1</v>
      </c>
      <c r="H11" s="11">
        <f>VLOOKUP(F11,'03 IT-related topics'!$B$5:$D$27,3,FALSE)</f>
        <v>0</v>
      </c>
      <c r="I11" s="11">
        <f>IF(H11="yes",G11,0)</f>
        <v>0</v>
      </c>
    </row>
    <row r="12" spans="1:9" x14ac:dyDescent="0.25">
      <c r="A12" s="38" t="s">
        <v>23</v>
      </c>
      <c r="B12" s="11">
        <v>1</v>
      </c>
      <c r="C12" s="11">
        <f>VLOOKUP(A12,'02 DSA &amp; Extended Func.'!$B$5:$E$73,4,FALSE)</f>
        <v>0</v>
      </c>
      <c r="D12" s="11">
        <f t="shared" ref="D12:D22" si="0">IF(C12="yes",B12,0)</f>
        <v>0</v>
      </c>
      <c r="F12" s="14" t="s">
        <v>123</v>
      </c>
      <c r="G12" s="11">
        <v>1</v>
      </c>
      <c r="H12" s="11">
        <f>VLOOKUP(F12,'03 IT-related topics'!$B$5:$D$27,3,FALSE)</f>
        <v>0</v>
      </c>
      <c r="I12" s="11">
        <f t="shared" ref="I12:I22" si="1">IF(H12="yes",G12,0)</f>
        <v>0</v>
      </c>
    </row>
    <row r="13" spans="1:9" x14ac:dyDescent="0.25">
      <c r="A13" s="38" t="s">
        <v>25</v>
      </c>
      <c r="B13" s="11">
        <v>1</v>
      </c>
      <c r="C13" s="11">
        <f>VLOOKUP(A13,'02 DSA &amp; Extended Func.'!$B$5:$E$73,4,FALSE)</f>
        <v>0</v>
      </c>
      <c r="D13" s="11">
        <f t="shared" si="0"/>
        <v>0</v>
      </c>
      <c r="F13" s="14" t="s">
        <v>125</v>
      </c>
      <c r="G13" s="11">
        <v>1</v>
      </c>
      <c r="H13" s="11">
        <f>VLOOKUP(F13,'03 IT-related topics'!$B$5:$D$27,3,FALSE)</f>
        <v>0</v>
      </c>
      <c r="I13" s="11">
        <f t="shared" si="1"/>
        <v>0</v>
      </c>
    </row>
    <row r="14" spans="1:9" x14ac:dyDescent="0.25">
      <c r="A14" s="38" t="s">
        <v>26</v>
      </c>
      <c r="B14" s="11">
        <v>2</v>
      </c>
      <c r="C14" s="11">
        <f>VLOOKUP(A14,'02 DSA &amp; Extended Func.'!$B$5:$E$73,4,FALSE)</f>
        <v>0</v>
      </c>
      <c r="D14" s="11">
        <f t="shared" si="0"/>
        <v>0</v>
      </c>
      <c r="F14" s="14" t="s">
        <v>127</v>
      </c>
      <c r="G14" s="11">
        <v>1</v>
      </c>
      <c r="H14" s="11">
        <f>VLOOKUP(F14,'03 IT-related topics'!$B$5:$D$27,3,FALSE)</f>
        <v>0</v>
      </c>
      <c r="I14" s="11">
        <f t="shared" si="1"/>
        <v>0</v>
      </c>
    </row>
    <row r="15" spans="1:9" x14ac:dyDescent="0.25">
      <c r="A15" s="38" t="s">
        <v>28</v>
      </c>
      <c r="B15" s="11">
        <v>3</v>
      </c>
      <c r="C15" s="11">
        <f>VLOOKUP(A15,'02 DSA &amp; Extended Func.'!$B$5:$E$73,4,FALSE)</f>
        <v>0</v>
      </c>
      <c r="D15" s="11">
        <f t="shared" si="0"/>
        <v>0</v>
      </c>
      <c r="F15" s="14" t="s">
        <v>129</v>
      </c>
      <c r="G15" s="11">
        <v>1</v>
      </c>
      <c r="H15" s="11">
        <f>VLOOKUP(F15,'03 IT-related topics'!$B$5:$D$27,3,FALSE)</f>
        <v>0</v>
      </c>
      <c r="I15" s="11">
        <f t="shared" si="1"/>
        <v>0</v>
      </c>
    </row>
    <row r="16" spans="1:9" x14ac:dyDescent="0.25">
      <c r="A16" s="37" t="s">
        <v>7</v>
      </c>
      <c r="C16" s="11">
        <f>VLOOKUP(A16,'02 DSA &amp; Extended Func.'!$B$5:$E$73,4,FALSE)</f>
        <v>0</v>
      </c>
      <c r="D16" s="11">
        <f t="shared" si="0"/>
        <v>0</v>
      </c>
      <c r="F16" s="14" t="s">
        <v>131</v>
      </c>
      <c r="G16" s="11">
        <v>1</v>
      </c>
      <c r="H16" s="11">
        <f>VLOOKUP(F16,'03 IT-related topics'!$B$5:$D$27,3,FALSE)</f>
        <v>0</v>
      </c>
      <c r="I16" s="11">
        <f t="shared" si="1"/>
        <v>0</v>
      </c>
    </row>
    <row r="17" spans="1:9" x14ac:dyDescent="0.25">
      <c r="A17" s="38" t="s">
        <v>30</v>
      </c>
      <c r="B17" s="11">
        <v>3</v>
      </c>
      <c r="C17" s="11">
        <f>VLOOKUP(A17,'02 DSA &amp; Extended Func.'!$B$5:$E$73,4,FALSE)</f>
        <v>0</v>
      </c>
      <c r="D17" s="11">
        <f t="shared" si="0"/>
        <v>0</v>
      </c>
      <c r="F17" s="14" t="s">
        <v>133</v>
      </c>
      <c r="G17" s="11">
        <v>1</v>
      </c>
      <c r="H17" s="11">
        <f>VLOOKUP(F17,'03 IT-related topics'!$B$5:$D$27,3,FALSE)</f>
        <v>0</v>
      </c>
      <c r="I17" s="11">
        <f t="shared" si="1"/>
        <v>0</v>
      </c>
    </row>
    <row r="18" spans="1:9" x14ac:dyDescent="0.25">
      <c r="A18" s="38" t="s">
        <v>32</v>
      </c>
      <c r="B18" s="11">
        <v>2</v>
      </c>
      <c r="C18" s="11">
        <f>VLOOKUP(A18,'02 DSA &amp; Extended Func.'!$B$5:$E$73,4,FALSE)</f>
        <v>0</v>
      </c>
      <c r="D18" s="11">
        <f t="shared" si="0"/>
        <v>0</v>
      </c>
      <c r="F18" s="14" t="s">
        <v>135</v>
      </c>
      <c r="G18" s="11">
        <v>1</v>
      </c>
      <c r="H18" s="11">
        <f>VLOOKUP(F18,'03 IT-related topics'!$B$5:$D$27,3,FALSE)</f>
        <v>0</v>
      </c>
      <c r="I18" s="11">
        <f t="shared" si="1"/>
        <v>0</v>
      </c>
    </row>
    <row r="19" spans="1:9" x14ac:dyDescent="0.25">
      <c r="A19" s="38" t="s">
        <v>33</v>
      </c>
      <c r="B19" s="11">
        <v>1</v>
      </c>
      <c r="C19" s="11">
        <f>VLOOKUP(A19,'02 DSA &amp; Extended Func.'!$B$5:$E$73,4,FALSE)</f>
        <v>0</v>
      </c>
      <c r="D19" s="11">
        <f t="shared" si="0"/>
        <v>0</v>
      </c>
      <c r="F19" s="14" t="s">
        <v>137</v>
      </c>
      <c r="G19" s="11">
        <v>1</v>
      </c>
      <c r="H19" s="11">
        <f>VLOOKUP(F19,'03 IT-related topics'!$B$5:$D$27,3,FALSE)</f>
        <v>0</v>
      </c>
      <c r="I19" s="11">
        <f t="shared" si="1"/>
        <v>0</v>
      </c>
    </row>
    <row r="20" spans="1:9" x14ac:dyDescent="0.25">
      <c r="A20" s="38" t="s">
        <v>35</v>
      </c>
      <c r="B20" s="11">
        <v>3</v>
      </c>
      <c r="C20" s="11">
        <f>VLOOKUP(A20,'02 DSA &amp; Extended Func.'!$B$5:$E$73,4,FALSE)</f>
        <v>0</v>
      </c>
      <c r="D20" s="11">
        <f t="shared" si="0"/>
        <v>0</v>
      </c>
      <c r="F20" s="14" t="s">
        <v>139</v>
      </c>
      <c r="G20" s="11">
        <v>1</v>
      </c>
      <c r="H20" s="11">
        <f>VLOOKUP(F20,'03 IT-related topics'!$B$5:$D$27,3,FALSE)</f>
        <v>0</v>
      </c>
      <c r="I20" s="11">
        <f t="shared" si="1"/>
        <v>0</v>
      </c>
    </row>
    <row r="21" spans="1:9" x14ac:dyDescent="0.25">
      <c r="A21" s="38" t="s">
        <v>37</v>
      </c>
      <c r="B21" s="11">
        <v>3</v>
      </c>
      <c r="C21" s="11">
        <f>VLOOKUP(A21,'02 DSA &amp; Extended Func.'!$B$5:$E$73,4,FALSE)</f>
        <v>0</v>
      </c>
      <c r="D21" s="11">
        <f t="shared" si="0"/>
        <v>0</v>
      </c>
      <c r="F21" s="14" t="s">
        <v>141</v>
      </c>
      <c r="G21" s="11">
        <v>1</v>
      </c>
      <c r="H21" s="11">
        <f>VLOOKUP(F21,'03 IT-related topics'!$B$5:$D$27,3,FALSE)</f>
        <v>0</v>
      </c>
      <c r="I21" s="11">
        <f t="shared" si="1"/>
        <v>0</v>
      </c>
    </row>
    <row r="22" spans="1:9" x14ac:dyDescent="0.25">
      <c r="A22" s="38" t="s">
        <v>38</v>
      </c>
      <c r="B22" s="11">
        <v>3</v>
      </c>
      <c r="C22" s="11">
        <f>VLOOKUP(A22,'02 DSA &amp; Extended Func.'!$B$5:$E$73,4,FALSE)</f>
        <v>0</v>
      </c>
      <c r="D22" s="11">
        <f t="shared" si="0"/>
        <v>0</v>
      </c>
      <c r="F22" s="14" t="s">
        <v>143</v>
      </c>
      <c r="G22" s="11">
        <v>1</v>
      </c>
      <c r="H22" s="11">
        <f>VLOOKUP(F22,'03 IT-related topics'!$B$5:$D$27,3,FALSE)</f>
        <v>0</v>
      </c>
      <c r="I22" s="11">
        <f t="shared" si="1"/>
        <v>0</v>
      </c>
    </row>
    <row r="23" spans="1:9" x14ac:dyDescent="0.25">
      <c r="A23" s="38" t="s">
        <v>39</v>
      </c>
      <c r="B23" s="11">
        <v>2</v>
      </c>
      <c r="C23" s="11">
        <f>VLOOKUP(A23,'02 DSA &amp; Extended Func.'!$B$5:$E$73,4,FALSE)</f>
        <v>0</v>
      </c>
      <c r="D23" s="11">
        <f t="shared" ref="D23:D35" si="2">IF(C23="yes",B23,0)</f>
        <v>0</v>
      </c>
      <c r="F23" s="14" t="s">
        <v>145</v>
      </c>
      <c r="G23" s="11">
        <v>1</v>
      </c>
      <c r="H23" s="11">
        <f>VLOOKUP(F23,'03 IT-related topics'!$B$5:$D$27,3,FALSE)</f>
        <v>0</v>
      </c>
      <c r="I23" s="11">
        <f t="shared" ref="I23:I32" si="3">IF(H23="yes",G23,0)</f>
        <v>0</v>
      </c>
    </row>
    <row r="24" spans="1:9" x14ac:dyDescent="0.25">
      <c r="A24" s="38" t="s">
        <v>40</v>
      </c>
      <c r="B24" s="11">
        <v>1</v>
      </c>
      <c r="C24" s="11">
        <f>VLOOKUP(A24,'02 DSA &amp; Extended Func.'!$B$5:$E$73,4,FALSE)</f>
        <v>0</v>
      </c>
      <c r="D24" s="11">
        <f t="shared" si="2"/>
        <v>0</v>
      </c>
      <c r="F24" s="14" t="s">
        <v>147</v>
      </c>
      <c r="G24" s="11">
        <v>1</v>
      </c>
      <c r="H24" s="11">
        <f>VLOOKUP(F24,'03 IT-related topics'!$B$5:$D$27,3,FALSE)</f>
        <v>0</v>
      </c>
      <c r="I24" s="11">
        <f t="shared" si="3"/>
        <v>0</v>
      </c>
    </row>
    <row r="25" spans="1:9" x14ac:dyDescent="0.25">
      <c r="A25" s="38" t="s">
        <v>42</v>
      </c>
      <c r="B25" s="11">
        <v>1</v>
      </c>
      <c r="C25" s="11">
        <f>VLOOKUP(A25,'02 DSA &amp; Extended Func.'!$B$5:$E$73,4,FALSE)</f>
        <v>0</v>
      </c>
      <c r="D25" s="11">
        <f t="shared" si="2"/>
        <v>0</v>
      </c>
      <c r="F25" s="14" t="s">
        <v>149</v>
      </c>
      <c r="G25" s="11">
        <v>1</v>
      </c>
      <c r="H25" s="11">
        <f>VLOOKUP(F25,'03 IT-related topics'!$B$5:$D$27,3,FALSE)</f>
        <v>0</v>
      </c>
      <c r="I25" s="11">
        <f t="shared" si="3"/>
        <v>0</v>
      </c>
    </row>
    <row r="26" spans="1:9" x14ac:dyDescent="0.25">
      <c r="A26" s="38" t="s">
        <v>43</v>
      </c>
      <c r="B26" s="11">
        <v>1</v>
      </c>
      <c r="C26" s="11">
        <f>VLOOKUP(A26,'02 DSA &amp; Extended Func.'!$B$5:$E$73,4,FALSE)</f>
        <v>0</v>
      </c>
      <c r="D26" s="11">
        <f t="shared" si="2"/>
        <v>0</v>
      </c>
      <c r="F26" s="14" t="s">
        <v>151</v>
      </c>
      <c r="G26" s="11">
        <v>1</v>
      </c>
      <c r="H26" s="11">
        <f>VLOOKUP(F26,'03 IT-related topics'!$B$5:$D$27,3,FALSE)</f>
        <v>0</v>
      </c>
      <c r="I26" s="11">
        <f t="shared" si="3"/>
        <v>0</v>
      </c>
    </row>
    <row r="27" spans="1:9" x14ac:dyDescent="0.25">
      <c r="A27" s="38" t="s">
        <v>45</v>
      </c>
      <c r="B27" s="11">
        <v>3</v>
      </c>
      <c r="C27" s="11">
        <f>VLOOKUP(A27,'02 DSA &amp; Extended Func.'!$B$5:$E$73,4,FALSE)</f>
        <v>0</v>
      </c>
      <c r="D27" s="11">
        <f t="shared" si="2"/>
        <v>0</v>
      </c>
      <c r="F27" s="14" t="s">
        <v>153</v>
      </c>
      <c r="G27" s="11">
        <v>1</v>
      </c>
      <c r="H27" s="11">
        <f>VLOOKUP(F27,'03 IT-related topics'!$B$5:$D$27,3,FALSE)</f>
        <v>0</v>
      </c>
      <c r="I27" s="11">
        <f t="shared" si="3"/>
        <v>0</v>
      </c>
    </row>
    <row r="28" spans="1:9" x14ac:dyDescent="0.25">
      <c r="A28" s="47" t="s">
        <v>8</v>
      </c>
      <c r="C28" s="11">
        <f>VLOOKUP(A28,'02 DSA &amp; Extended Func.'!$B$5:$E$73,4,FALSE)</f>
        <v>0</v>
      </c>
      <c r="D28" s="11">
        <f t="shared" si="2"/>
        <v>0</v>
      </c>
      <c r="F28" s="14" t="s">
        <v>156</v>
      </c>
      <c r="G28" s="11">
        <v>1</v>
      </c>
      <c r="H28" s="11">
        <f>VLOOKUP(F28,'03 IT-related topics'!$B$5:$D$27,3,FALSE)</f>
        <v>0</v>
      </c>
      <c r="I28" s="11">
        <f t="shared" si="3"/>
        <v>0</v>
      </c>
    </row>
    <row r="29" spans="1:9" x14ac:dyDescent="0.25">
      <c r="A29" s="38" t="s">
        <v>48</v>
      </c>
      <c r="B29" s="11">
        <v>1</v>
      </c>
      <c r="C29" s="11">
        <f>VLOOKUP(A29,'02 DSA &amp; Extended Func.'!$B$5:$E$73,4,FALSE)</f>
        <v>0</v>
      </c>
      <c r="D29" s="11">
        <f t="shared" si="2"/>
        <v>0</v>
      </c>
      <c r="F29" s="14" t="s">
        <v>157</v>
      </c>
      <c r="G29" s="11">
        <v>1</v>
      </c>
      <c r="H29" s="11" t="e">
        <f>VLOOKUP(F29,'03 IT-related topics'!$B$5:$D$27,3,FALSE)</f>
        <v>#N/A</v>
      </c>
      <c r="I29" s="11" t="e">
        <f t="shared" si="3"/>
        <v>#N/A</v>
      </c>
    </row>
    <row r="30" spans="1:9" x14ac:dyDescent="0.25">
      <c r="A30" s="38" t="s">
        <v>51</v>
      </c>
      <c r="B30" s="11">
        <v>1</v>
      </c>
      <c r="C30" s="11">
        <f>VLOOKUP(A30,'02 DSA &amp; Extended Func.'!$B$5:$E$73,4,FALSE)</f>
        <v>0</v>
      </c>
      <c r="D30" s="11">
        <f t="shared" si="2"/>
        <v>0</v>
      </c>
      <c r="F30" s="14" t="s">
        <v>158</v>
      </c>
      <c r="G30" s="11">
        <v>1</v>
      </c>
      <c r="H30" s="11">
        <f>VLOOKUP(F30,'03 IT-related topics'!$B$5:$D$27,3,FALSE)</f>
        <v>0</v>
      </c>
      <c r="I30" s="11">
        <f t="shared" si="3"/>
        <v>0</v>
      </c>
    </row>
    <row r="31" spans="1:9" x14ac:dyDescent="0.25">
      <c r="A31" s="38" t="s">
        <v>53</v>
      </c>
      <c r="B31" s="11">
        <v>2</v>
      </c>
      <c r="C31" s="11">
        <f>VLOOKUP(A31,'02 DSA &amp; Extended Func.'!$B$5:$E$73,4,FALSE)</f>
        <v>0</v>
      </c>
      <c r="D31" s="11">
        <f t="shared" si="2"/>
        <v>0</v>
      </c>
      <c r="F31" s="14" t="s">
        <v>159</v>
      </c>
      <c r="G31" s="11">
        <v>1</v>
      </c>
      <c r="H31" s="11">
        <f>VLOOKUP(F31,'03 IT-related topics'!$B$5:$D$27,3,FALSE)</f>
        <v>0</v>
      </c>
      <c r="I31" s="11">
        <f t="shared" si="3"/>
        <v>0</v>
      </c>
    </row>
    <row r="32" spans="1:9" x14ac:dyDescent="0.25">
      <c r="A32" s="38" t="s">
        <v>55</v>
      </c>
      <c r="B32" s="11">
        <v>3</v>
      </c>
      <c r="C32" s="11">
        <f>VLOOKUP(A32,'02 DSA &amp; Extended Func.'!$B$5:$E$73,4,FALSE)</f>
        <v>0</v>
      </c>
      <c r="D32" s="11">
        <f t="shared" si="2"/>
        <v>0</v>
      </c>
      <c r="F32" s="14" t="s">
        <v>160</v>
      </c>
      <c r="G32" s="11">
        <v>1</v>
      </c>
      <c r="H32" s="11" t="e">
        <f>VLOOKUP(F32,'03 IT-related topics'!$B$5:$D$27,3,FALSE)</f>
        <v>#N/A</v>
      </c>
      <c r="I32" s="11" t="e">
        <f t="shared" si="3"/>
        <v>#N/A</v>
      </c>
    </row>
    <row r="33" spans="1:6" x14ac:dyDescent="0.25">
      <c r="A33" s="38" t="s">
        <v>57</v>
      </c>
      <c r="C33" s="11">
        <f>VLOOKUP(A33,'02 DSA &amp; Extended Func.'!$B$5:$E$73,4,FALSE)</f>
        <v>0</v>
      </c>
      <c r="D33" s="11">
        <f t="shared" si="2"/>
        <v>0</v>
      </c>
      <c r="F33" s="14"/>
    </row>
    <row r="34" spans="1:6" x14ac:dyDescent="0.25">
      <c r="A34" s="38" t="s">
        <v>58</v>
      </c>
      <c r="C34" s="11">
        <f>VLOOKUP(A34,'02 DSA &amp; Extended Func.'!$B$5:$E$73,4,FALSE)</f>
        <v>0</v>
      </c>
      <c r="D34" s="11">
        <f t="shared" si="2"/>
        <v>0</v>
      </c>
      <c r="F34" s="14"/>
    </row>
    <row r="35" spans="1:6" x14ac:dyDescent="0.25">
      <c r="A35" s="38" t="s">
        <v>59</v>
      </c>
      <c r="C35" s="11">
        <f>VLOOKUP(A35,'02 DSA &amp; Extended Func.'!$B$5:$E$73,4,FALSE)</f>
        <v>0</v>
      </c>
      <c r="D35" s="11">
        <f t="shared" si="2"/>
        <v>0</v>
      </c>
      <c r="F35" s="22"/>
    </row>
    <row r="36" spans="1:6" x14ac:dyDescent="0.25">
      <c r="A36" s="38" t="s">
        <v>61</v>
      </c>
      <c r="B36" s="11">
        <v>1</v>
      </c>
      <c r="C36" s="11">
        <f>VLOOKUP(A36,'02 DSA &amp; Extended Func.'!$B$5:$E$73,4,FALSE)</f>
        <v>0</v>
      </c>
      <c r="D36" s="11">
        <f t="shared" ref="D36:D62" si="4">IF(C36="yes",B36,0)</f>
        <v>0</v>
      </c>
    </row>
    <row r="37" spans="1:6" x14ac:dyDescent="0.25">
      <c r="A37" s="38" t="s">
        <v>63</v>
      </c>
      <c r="C37" s="11">
        <f>VLOOKUP(A37,'02 DSA &amp; Extended Func.'!$B$5:$E$73,4,FALSE)</f>
        <v>0</v>
      </c>
      <c r="D37" s="11">
        <f t="shared" si="4"/>
        <v>0</v>
      </c>
    </row>
    <row r="38" spans="1:6" x14ac:dyDescent="0.25">
      <c r="A38" s="56" t="s">
        <v>181</v>
      </c>
      <c r="B38" s="11">
        <v>3</v>
      </c>
      <c r="C38" s="11">
        <f>VLOOKUP(A38,'02 DSA &amp; Extended Func.'!$B$5:$E$73,4,FALSE)</f>
        <v>0</v>
      </c>
    </row>
    <row r="39" spans="1:6" x14ac:dyDescent="0.25">
      <c r="A39" s="48" t="s">
        <v>9</v>
      </c>
      <c r="C39" s="11">
        <f>VLOOKUP(A39,'02 DSA &amp; Extended Func.'!$B$5:$E$73,4,FALSE)</f>
        <v>0</v>
      </c>
      <c r="D39" s="11">
        <f t="shared" si="4"/>
        <v>0</v>
      </c>
    </row>
    <row r="40" spans="1:6" x14ac:dyDescent="0.25">
      <c r="A40" s="38" t="s">
        <v>66</v>
      </c>
      <c r="B40" s="11">
        <v>3</v>
      </c>
      <c r="C40" s="11">
        <f>VLOOKUP(A40,'02 DSA &amp; Extended Func.'!$B$5:$E$73,4,FALSE)</f>
        <v>0</v>
      </c>
      <c r="D40" s="11">
        <f t="shared" si="4"/>
        <v>0</v>
      </c>
    </row>
    <row r="41" spans="1:6" x14ac:dyDescent="0.25">
      <c r="A41" s="38" t="s">
        <v>68</v>
      </c>
      <c r="B41" s="11">
        <v>2</v>
      </c>
      <c r="C41" s="11">
        <f>VLOOKUP(A41,'02 DSA &amp; Extended Func.'!$B$5:$E$73,4,FALSE)</f>
        <v>0</v>
      </c>
      <c r="D41" s="11">
        <f t="shared" si="4"/>
        <v>0</v>
      </c>
    </row>
    <row r="42" spans="1:6" x14ac:dyDescent="0.25">
      <c r="A42" s="48" t="s">
        <v>10</v>
      </c>
      <c r="C42" s="11">
        <f>VLOOKUP(A42,'02 DSA &amp; Extended Func.'!$B$5:$E$73,4,FALSE)</f>
        <v>0</v>
      </c>
      <c r="D42" s="11">
        <f t="shared" si="4"/>
        <v>0</v>
      </c>
    </row>
    <row r="43" spans="1:6" x14ac:dyDescent="0.25">
      <c r="A43" s="38" t="s">
        <v>71</v>
      </c>
      <c r="B43" s="11">
        <v>3</v>
      </c>
      <c r="C43" s="11">
        <f>VLOOKUP(A43,'02 DSA &amp; Extended Func.'!$B$5:$E$73,4,FALSE)</f>
        <v>0</v>
      </c>
      <c r="D43" s="11">
        <f t="shared" si="4"/>
        <v>0</v>
      </c>
    </row>
    <row r="44" spans="1:6" x14ac:dyDescent="0.25">
      <c r="A44" s="38" t="s">
        <v>73</v>
      </c>
      <c r="B44" s="11">
        <v>1</v>
      </c>
      <c r="C44" s="11">
        <f>VLOOKUP(A44,'02 DSA &amp; Extended Func.'!$B$5:$E$73,4,FALSE)</f>
        <v>0</v>
      </c>
      <c r="D44" s="11">
        <f t="shared" si="4"/>
        <v>0</v>
      </c>
    </row>
    <row r="45" spans="1:6" x14ac:dyDescent="0.25">
      <c r="A45" s="38" t="s">
        <v>74</v>
      </c>
      <c r="B45" s="11">
        <v>3</v>
      </c>
      <c r="C45" s="11">
        <f>VLOOKUP(A45,'02 DSA &amp; Extended Func.'!$B$5:$E$73,4,FALSE)</f>
        <v>0</v>
      </c>
      <c r="D45" s="11">
        <f t="shared" si="4"/>
        <v>0</v>
      </c>
    </row>
    <row r="46" spans="1:6" x14ac:dyDescent="0.25">
      <c r="A46" s="38" t="s">
        <v>75</v>
      </c>
      <c r="B46" s="11">
        <v>3</v>
      </c>
      <c r="C46" s="11">
        <f>VLOOKUP(A46,'02 DSA &amp; Extended Func.'!$B$5:$E$73,4,FALSE)</f>
        <v>0</v>
      </c>
      <c r="D46" s="11">
        <f t="shared" si="4"/>
        <v>0</v>
      </c>
    </row>
    <row r="47" spans="1:6" x14ac:dyDescent="0.25">
      <c r="A47" s="38" t="s">
        <v>77</v>
      </c>
      <c r="B47" s="11">
        <v>3</v>
      </c>
      <c r="C47" s="11">
        <f>VLOOKUP(A47,'02 DSA &amp; Extended Func.'!$B$5:$E$73,4,FALSE)</f>
        <v>0</v>
      </c>
      <c r="D47" s="11">
        <f t="shared" si="4"/>
        <v>0</v>
      </c>
    </row>
    <row r="48" spans="1:6" x14ac:dyDescent="0.25">
      <c r="A48" s="38" t="s">
        <v>78</v>
      </c>
      <c r="B48" s="11">
        <v>3</v>
      </c>
      <c r="C48" s="11">
        <f>VLOOKUP(A48,'02 DSA &amp; Extended Func.'!$B$5:$E$73,4,FALSE)</f>
        <v>0</v>
      </c>
      <c r="D48" s="11">
        <f t="shared" si="4"/>
        <v>0</v>
      </c>
    </row>
    <row r="49" spans="1:4" x14ac:dyDescent="0.25">
      <c r="A49" s="48" t="s">
        <v>79</v>
      </c>
      <c r="C49" s="11">
        <f>VLOOKUP(A49,'02 DSA &amp; Extended Func.'!$B$5:$E$73,4,FALSE)</f>
        <v>0</v>
      </c>
      <c r="D49" s="11">
        <f>IF(C49="yes",B50,0)</f>
        <v>0</v>
      </c>
    </row>
    <row r="50" spans="1:4" x14ac:dyDescent="0.25">
      <c r="A50" s="38" t="s">
        <v>81</v>
      </c>
      <c r="B50" s="11">
        <v>2</v>
      </c>
      <c r="C50" s="11">
        <f>VLOOKUP(A50,'02 DSA &amp; Extended Func.'!$B$5:$E$73,4,FALSE)</f>
        <v>0</v>
      </c>
      <c r="D50" s="11">
        <f>IF(C50="yes",#REF!,0)</f>
        <v>0</v>
      </c>
    </row>
    <row r="51" spans="1:4" x14ac:dyDescent="0.25">
      <c r="A51" s="38" t="s">
        <v>82</v>
      </c>
      <c r="B51" s="11">
        <v>2</v>
      </c>
      <c r="C51" s="11">
        <f>VLOOKUP(A51,'02 DSA &amp; Extended Func.'!$B$5:$E$73,4,FALSE)</f>
        <v>0</v>
      </c>
      <c r="D51" s="11">
        <f t="shared" si="4"/>
        <v>0</v>
      </c>
    </row>
    <row r="52" spans="1:4" x14ac:dyDescent="0.25">
      <c r="A52" s="38" t="s">
        <v>83</v>
      </c>
      <c r="B52" s="11">
        <v>2</v>
      </c>
      <c r="C52" s="11">
        <f>VLOOKUP(A52,'02 DSA &amp; Extended Func.'!$B$5:$E$73,4,FALSE)</f>
        <v>0</v>
      </c>
      <c r="D52" s="11">
        <f t="shared" si="4"/>
        <v>0</v>
      </c>
    </row>
    <row r="53" spans="1:4" x14ac:dyDescent="0.25">
      <c r="A53" s="38" t="s">
        <v>84</v>
      </c>
      <c r="B53" s="11">
        <v>1</v>
      </c>
      <c r="C53" s="11">
        <f>VLOOKUP(A53,'02 DSA &amp; Extended Func.'!$B$5:$E$73,4,FALSE)</f>
        <v>0</v>
      </c>
      <c r="D53" s="11">
        <f t="shared" si="4"/>
        <v>0</v>
      </c>
    </row>
    <row r="54" spans="1:4" x14ac:dyDescent="0.25">
      <c r="A54" s="38" t="s">
        <v>86</v>
      </c>
      <c r="B54" s="11">
        <v>1</v>
      </c>
      <c r="C54" s="11">
        <f>VLOOKUP(A54,'02 DSA &amp; Extended Func.'!$B$5:$E$73,4,FALSE)</f>
        <v>0</v>
      </c>
      <c r="D54" s="11">
        <f t="shared" si="4"/>
        <v>0</v>
      </c>
    </row>
    <row r="55" spans="1:4" x14ac:dyDescent="0.25">
      <c r="A55" s="38" t="s">
        <v>182</v>
      </c>
      <c r="B55" s="11">
        <v>3</v>
      </c>
      <c r="C55" s="11">
        <f>VLOOKUP(A55,'02 DSA &amp; Extended Func.'!$B$5:$E$73,4,FALSE)</f>
        <v>0</v>
      </c>
    </row>
    <row r="56" spans="1:4" x14ac:dyDescent="0.25">
      <c r="A56" s="37" t="s">
        <v>88</v>
      </c>
      <c r="C56" s="11">
        <f>VLOOKUP(A56,'02 DSA &amp; Extended Func.'!$B$5:$E$73,4,FALSE)</f>
        <v>0</v>
      </c>
      <c r="D56" s="11">
        <f t="shared" si="4"/>
        <v>0</v>
      </c>
    </row>
    <row r="57" spans="1:4" x14ac:dyDescent="0.25">
      <c r="A57" s="38" t="s">
        <v>90</v>
      </c>
      <c r="C57" s="11">
        <f>VLOOKUP(A57,'02 DSA &amp; Extended Func.'!$B$5:$E$73,4,FALSE)</f>
        <v>0</v>
      </c>
      <c r="D57" s="11">
        <f t="shared" si="4"/>
        <v>0</v>
      </c>
    </row>
    <row r="58" spans="1:4" x14ac:dyDescent="0.25">
      <c r="A58" s="38" t="s">
        <v>93</v>
      </c>
      <c r="B58" s="11">
        <v>1</v>
      </c>
      <c r="C58" s="11">
        <f>VLOOKUP(A58,'02 DSA &amp; Extended Func.'!$B$5:$E$73,4,FALSE)</f>
        <v>0</v>
      </c>
      <c r="D58" s="11">
        <f t="shared" si="4"/>
        <v>0</v>
      </c>
    </row>
    <row r="59" spans="1:4" x14ac:dyDescent="0.25">
      <c r="A59" s="38" t="s">
        <v>95</v>
      </c>
      <c r="B59" s="11">
        <v>1</v>
      </c>
      <c r="C59" s="11">
        <f>VLOOKUP(A59,'02 DSA &amp; Extended Func.'!$B$5:$E$73,4,FALSE)</f>
        <v>0</v>
      </c>
      <c r="D59" s="11">
        <f t="shared" si="4"/>
        <v>0</v>
      </c>
    </row>
    <row r="60" spans="1:4" x14ac:dyDescent="0.25">
      <c r="A60" s="38" t="s">
        <v>97</v>
      </c>
      <c r="B60" s="11">
        <v>1</v>
      </c>
      <c r="C60" s="11">
        <f>VLOOKUP(A60,'02 DSA &amp; Extended Func.'!$B$5:$E$73,4,FALSE)</f>
        <v>0</v>
      </c>
      <c r="D60" s="11">
        <f t="shared" si="4"/>
        <v>0</v>
      </c>
    </row>
    <row r="61" spans="1:4" x14ac:dyDescent="0.25">
      <c r="A61" s="38" t="s">
        <v>99</v>
      </c>
      <c r="B61" s="11">
        <v>2</v>
      </c>
      <c r="C61" s="11">
        <f>VLOOKUP(A61,'02 DSA &amp; Extended Func.'!$B$5:$E$73,4,FALSE)</f>
        <v>0</v>
      </c>
      <c r="D61" s="11">
        <f t="shared" si="4"/>
        <v>0</v>
      </c>
    </row>
    <row r="62" spans="1:4" x14ac:dyDescent="0.25">
      <c r="A62" s="38" t="s">
        <v>101</v>
      </c>
      <c r="B62" s="11">
        <v>1</v>
      </c>
      <c r="C62" s="11">
        <f>VLOOKUP(A62,'02 DSA &amp; Extended Func.'!$B$5:$E$73,4,FALSE)</f>
        <v>0</v>
      </c>
      <c r="D62" s="11">
        <f t="shared" si="4"/>
        <v>0</v>
      </c>
    </row>
    <row r="63" spans="1:4" x14ac:dyDescent="0.25">
      <c r="A63" s="38" t="s">
        <v>102</v>
      </c>
      <c r="C63" s="11">
        <f>VLOOKUP(A63,'02 DSA &amp; Extended Func.'!$B$5:$E$73,4,FALSE)</f>
        <v>0</v>
      </c>
    </row>
    <row r="64" spans="1:4" x14ac:dyDescent="0.25">
      <c r="A64" s="38" t="s">
        <v>103</v>
      </c>
      <c r="B64" s="11">
        <v>1</v>
      </c>
      <c r="C64" s="11">
        <f>VLOOKUP(A64,'02 DSA &amp; Extended Func.'!$B$5:$E$73,4,FALSE)</f>
        <v>0</v>
      </c>
    </row>
    <row r="65" spans="1:3" x14ac:dyDescent="0.25">
      <c r="A65" s="38" t="s">
        <v>105</v>
      </c>
      <c r="B65" s="11">
        <v>1</v>
      </c>
      <c r="C65" s="11">
        <f>VLOOKUP(A65,'02 DSA &amp; Extended Func.'!$B$5:$E$73,4,FALSE)</f>
        <v>0</v>
      </c>
    </row>
    <row r="66" spans="1:3" x14ac:dyDescent="0.25">
      <c r="A66" s="38" t="s">
        <v>107</v>
      </c>
      <c r="B66" s="11">
        <v>2</v>
      </c>
      <c r="C66" s="11">
        <f>VLOOKUP(A66,'02 DSA &amp; Extended Func.'!$B$5:$E$73,4,FALSE)</f>
        <v>0</v>
      </c>
    </row>
    <row r="67" spans="1:3" x14ac:dyDescent="0.25">
      <c r="A67" s="38" t="s">
        <v>109</v>
      </c>
      <c r="B67" s="11">
        <v>2</v>
      </c>
      <c r="C67" s="11">
        <f>VLOOKUP(A67,'02 DSA &amp; Extended Func.'!$B$5:$E$73,4,FALSE)</f>
        <v>0</v>
      </c>
    </row>
    <row r="68" spans="1:3" x14ac:dyDescent="0.25">
      <c r="A68" s="38" t="s">
        <v>111</v>
      </c>
      <c r="B68" s="11">
        <v>1</v>
      </c>
      <c r="C68" s="11">
        <f>VLOOKUP(A68,'02 DSA &amp; Extended Func.'!$B$5:$E$73,4,FALSE)</f>
        <v>0</v>
      </c>
    </row>
    <row r="69" spans="1:3" x14ac:dyDescent="0.25">
      <c r="A69" s="57" t="s">
        <v>112</v>
      </c>
      <c r="C69" s="11">
        <f>VLOOKUP(A69,'02 DSA &amp; Extended Func.'!$B$5:$E$73,4,FALSE)</f>
        <v>0</v>
      </c>
    </row>
    <row r="70" spans="1:3" x14ac:dyDescent="0.25">
      <c r="A70" s="38" t="s">
        <v>114</v>
      </c>
      <c r="B70" s="11">
        <v>1</v>
      </c>
      <c r="C70" s="11">
        <f>VLOOKUP(A70,'02 DSA &amp; Extended Func.'!$B$5:$E$73,4,FALSE)</f>
        <v>0</v>
      </c>
    </row>
    <row r="71" spans="1:3" x14ac:dyDescent="0.25">
      <c r="A71" s="38" t="s">
        <v>115</v>
      </c>
      <c r="C71" s="11">
        <f>VLOOKUP(A71,'02 DSA &amp; Extended Func.'!$B$5:$E$73,4,FALSE)</f>
        <v>0</v>
      </c>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5a7656c-ca3a-48e8-8503-806aa0c75e05">
      <UserInfo>
        <DisplayName>Bleek Katrin (EXT)</DisplayName>
        <AccountId>311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0752E7DE49A4BB156715E53D8E992" ma:contentTypeVersion="5" ma:contentTypeDescription="Ein neues Dokument erstellen." ma:contentTypeScope="" ma:versionID="ae6319485c33a7528a59f4f50ca03f6b">
  <xsd:schema xmlns:xsd="http://www.w3.org/2001/XMLSchema" xmlns:xs="http://www.w3.org/2001/XMLSchema" xmlns:p="http://schemas.microsoft.com/office/2006/metadata/properties" xmlns:ns2="421768a1-2c06-4803-8d80-81a530cccdca" xmlns:ns3="55a7656c-ca3a-48e8-8503-806aa0c75e05" targetNamespace="http://schemas.microsoft.com/office/2006/metadata/properties" ma:root="true" ma:fieldsID="563fd6051084313a80137a9fea210895" ns2:_="" ns3:_="">
    <xsd:import namespace="421768a1-2c06-4803-8d80-81a530cccdca"/>
    <xsd:import namespace="55a7656c-ca3a-48e8-8503-806aa0c75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768a1-2c06-4803-8d80-81a530ccc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a7656c-ca3a-48e8-8503-806aa0c75e05"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EACA45-855D-4330-9AB5-1DB7F2DB4E95}">
  <ds:schemaRefs>
    <ds:schemaRef ds:uri="55a7656c-ca3a-48e8-8503-806aa0c75e05"/>
    <ds:schemaRef ds:uri="http://schemas.microsoft.com/office/2006/documentManagement/types"/>
    <ds:schemaRef ds:uri="http://purl.org/dc/terms/"/>
    <ds:schemaRef ds:uri="http://purl.org/dc/elements/1.1/"/>
    <ds:schemaRef ds:uri="http://schemas.microsoft.com/office/infopath/2007/PartnerControls"/>
    <ds:schemaRef ds:uri="421768a1-2c06-4803-8d80-81a530cccdca"/>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83F600E-3862-49C9-A294-D832FCBE1875}">
  <ds:schemaRefs>
    <ds:schemaRef ds:uri="http://schemas.microsoft.com/sharepoint/v3/contenttype/forms"/>
  </ds:schemaRefs>
</ds:datastoreItem>
</file>

<file path=customXml/itemProps3.xml><?xml version="1.0" encoding="utf-8"?>
<ds:datastoreItem xmlns:ds="http://schemas.openxmlformats.org/officeDocument/2006/customXml" ds:itemID="{DC2D3CD6-BD7C-4AF1-9B9B-9D4ED54858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768a1-2c06-4803-8d80-81a530cccdca"/>
    <ds:schemaRef ds:uri="55a7656c-ca3a-48e8-8503-806aa0c75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00 Editing Note</vt:lpstr>
      <vt:lpstr>01 Content</vt:lpstr>
      <vt:lpstr>02 DSA &amp; Extended Func.</vt:lpstr>
      <vt:lpstr>03 IT-related topics</vt:lpstr>
      <vt:lpstr>Summary</vt:lpstr>
      <vt:lpstr>Steuerung</vt:lpstr>
      <vt:lpstr>'01 Content'!Druckbereich</vt:lpstr>
      <vt:lpstr>'02 DSA &amp; Extended Func.'!Druckbereich</vt:lpstr>
      <vt:lpstr>'03 IT-related topics'!Druckbereich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RFI_DSA_50hertz</dc:title>
  <dc:subject/>
  <dc:creator>Christoph.Pache@50hertz.com</dc:creator>
  <cp:keywords/>
  <dc:description/>
  <cp:lastModifiedBy>Bleek Katrin (EXT)</cp:lastModifiedBy>
  <cp:revision/>
  <dcterms:created xsi:type="dcterms:W3CDTF">2015-11-20T09:20:27Z</dcterms:created>
  <dcterms:modified xsi:type="dcterms:W3CDTF">2023-09-29T12:09:05Z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0x010100B7A0752E7DE49A4BB156715E53D8E992</vt:lpwstr>
  </property>
  <property fmtid="{D5CDD505-2E9C-101B-9397-08002B2CF9AE}" pid="3" name="ComplianceAssetId">
    <vt:lpwstr/>
  </property>
  <property fmtid="{D5CDD505-2E9C-101B-9397-08002B2CF9AE}" pid="4" name="_ExtendedDescription">
    <vt:lpwstr/>
  </property>
  <property fmtid="{D5CDD505-2E9C-101B-9397-08002B2CF9AE}" pid="5" name="MediaServiceImageTags">
    <vt:lpwstr/>
  </property>
  <property fmtid="{D5CDD505-2E9C-101B-9397-08002B2CF9AE}" pid="6" name="Kunde">
    <vt:lpwstr>686</vt:lpwstr>
  </property>
  <property fmtid="{D5CDD505-2E9C-101B-9397-08002B2CF9AE}" pid="7" name="Competence Areas">
    <vt:lpwstr>35;#Digital Business ＆ Product Innovation|ee1010e8-d615-4a63-816f-2b4668b0ac3a</vt:lpwstr>
  </property>
  <property fmtid="{D5CDD505-2E9C-101B-9397-08002B2CF9AE}" pid="8" name="na3f5d8a0fb34957af54d20245da4b9e">
    <vt:lpwstr/>
  </property>
  <property fmtid="{D5CDD505-2E9C-101B-9397-08002B2CF9AE}" pid="9" name="l8978e8c696f43f4b4c549e1357f546c">
    <vt:lpwstr>Digital Business ＆ Product Innovation|ee1010e8-d615-4a63-816f-2b4668b0ac3a</vt:lpwstr>
  </property>
  <property fmtid="{D5CDD505-2E9C-101B-9397-08002B2CF9AE}" pid="10" name="Branche">
    <vt:lpwstr>29;#Retail|5e73b59a-6735-46ec-add1-69ea58c241b1</vt:lpwstr>
  </property>
  <property fmtid="{D5CDD505-2E9C-101B-9397-08002B2CF9AE}" pid="11" name="Kompetenzen">
    <vt:lpwstr/>
  </property>
  <property fmtid="{D5CDD505-2E9C-101B-9397-08002B2CF9AE}" pid="12" name="ff820a69fdee4dcfa0f5e7b392b9d03c">
    <vt:lpwstr>Retail|5e73b59a-6735-46ec-add1-69ea58c241b1</vt:lpwstr>
  </property>
  <property fmtid="{D5CDD505-2E9C-101B-9397-08002B2CF9AE}" pid="13" name="Status Ausschreibung">
    <vt:lpwstr>01 In Arbeit</vt:lpwstr>
  </property>
  <property fmtid="{D5CDD505-2E9C-101B-9397-08002B2CF9AE}" pid="14" name="mac82516e2c04799812c28b3748e7b7c">
    <vt:lpwstr>Intersport|02a425c1-0b15-409d-b3eb-2f668cb3f2d6</vt:lpwstr>
  </property>
  <property fmtid="{D5CDD505-2E9C-101B-9397-08002B2CF9AE}" pid="15" name="TaxCatchAll">
    <vt:lpwstr>35;#Digital Business ＆ Product Innovation|ee1010e8-d615-4a63-816f-2b4668b0ac3a;#29;#Retail|5e73b59a-6735-46ec-add1-69ea58c241b1;#686;#Intersport|02a425c1-0b15-409d-b3eb-2f668cb3f2d6</vt:lpwstr>
  </property>
</Properties>
</file>